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waja\Documents\Projects\_Bookkeeping project\_Accellence Business Solutions Inc\Ghost\Articles\Tax\Mortgage\"/>
    </mc:Choice>
  </mc:AlternateContent>
  <xr:revisionPtr revIDLastSave="0" documentId="13_ncr:1_{BD9C8ACA-CB29-43A2-927E-3D0573566937}" xr6:coauthVersionLast="47" xr6:coauthVersionMax="47" xr10:uidLastSave="{00000000-0000-0000-0000-000000000000}"/>
  <bookViews>
    <workbookView xWindow="-120" yWindow="-120" windowWidth="19440" windowHeight="10440" tabRatio="670" xr2:uid="{00000000-000D-0000-FFFF-FFFF00000000}"/>
  </bookViews>
  <sheets>
    <sheet name="CAN_MortgageCalculator" sheetId="1" r:id="rId1"/>
    <sheet name="Summary" sheetId="11" r:id="rId2"/>
    <sheet name="Validations" sheetId="7" state="hidden" r:id="rId3"/>
  </sheets>
  <definedNames>
    <definedName name="_xlnm._FilterDatabase" localSheetId="0" hidden="1">CAN_MortgageCalculator!$A$9:$J$1501</definedName>
    <definedName name="AmortPeriod_inyrs">CAN_MortgageCalculator!$E$6</definedName>
    <definedName name="compound_period">INDEX({2,12,4,1},MATCH(CAN_MortgageCalculator!$E$5,compound_periods,0))</definedName>
    <definedName name="compound_periods">Validations!$F$2:$F$5</definedName>
    <definedName name="extra_payment_interval">1</definedName>
    <definedName name="firstpdate">CAN_MortgageCalculator!$H$5</definedName>
    <definedName name="loan_amount">CAN_MortgageCalculator!$B$7</definedName>
    <definedName name="Mrtg_months_per_period">INDEX(Validations!$A$1:$C$9,MATCH(CAN_MortgageCalculator!$H$4,Validations!$A$1:$A$9,0),3)</definedName>
    <definedName name="Mrtg_periods_per_year">INDEX(Validations!$A$1:$B$9,MATCH(CAN_MortgageCalculator!$H$4,Validations!$A$1:$A$9,0),2)</definedName>
    <definedName name="nper">AmortPeriod_inyrs*Mrtg_periods_per_year</definedName>
    <definedName name="payment">CAN_MortgageCalculator!$H$6</definedName>
    <definedName name="Payment_frequency">{"Annually";"Semi-Annually";"Quarterly";"Bi-Monthly";"Monthly";"Semi-Monthly";"Bi-Weekly";"Weekly"}</definedName>
    <definedName name="_xlnm.Print_Titles" localSheetId="0">CAN_MortgageCalculator!$1:$10</definedName>
    <definedName name="rate">CAN_MortgageCalculator!$H$7</definedName>
  </definedNames>
  <calcPr calcId="181029"/>
</workbook>
</file>

<file path=xl/calcChain.xml><?xml version="1.0" encoding="utf-8"?>
<calcChain xmlns="http://schemas.openxmlformats.org/spreadsheetml/2006/main">
  <c r="B5" i="11" l="1"/>
  <c r="B11" i="1" l="1"/>
  <c r="D7" i="7"/>
  <c r="D8" i="7"/>
  <c r="D9" i="7"/>
  <c r="D2" i="7"/>
  <c r="D3" i="7"/>
  <c r="D4" i="7"/>
  <c r="D5" i="7"/>
  <c r="D6" i="7"/>
  <c r="A11" i="1" l="1"/>
  <c r="J11" i="1" s="1"/>
  <c r="A12" i="1" l="1"/>
  <c r="B6" i="1"/>
  <c r="B7" i="1" s="1"/>
  <c r="H7" i="1"/>
  <c r="B12" i="1" l="1"/>
  <c r="J12" i="1" s="1"/>
  <c r="A13" i="1"/>
  <c r="G10" i="1"/>
  <c r="H6" i="1"/>
  <c r="B13" i="1" l="1"/>
  <c r="J13" i="1" s="1"/>
  <c r="A14" i="1"/>
  <c r="C11" i="1"/>
  <c r="B14" i="1" l="1"/>
  <c r="J14" i="1" s="1"/>
  <c r="A15" i="1"/>
  <c r="E11" i="1"/>
  <c r="F11" i="1" s="1"/>
  <c r="B15" i="1" l="1"/>
  <c r="J15" i="1" s="1"/>
  <c r="A16" i="1"/>
  <c r="I11" i="1"/>
  <c r="H11" i="1"/>
  <c r="G11" i="1"/>
  <c r="A17" i="1" l="1"/>
  <c r="B16" i="1"/>
  <c r="E12" i="1"/>
  <c r="C12" i="1"/>
  <c r="B17" i="1" l="1"/>
  <c r="J17" i="1" s="1"/>
  <c r="J16" i="1"/>
  <c r="A18" i="1"/>
  <c r="F12" i="1"/>
  <c r="G12" i="1" s="1"/>
  <c r="E13" i="1" s="1"/>
  <c r="H12" i="1"/>
  <c r="I12" i="1"/>
  <c r="A19" i="1" l="1"/>
  <c r="B18" i="1"/>
  <c r="C13" i="1"/>
  <c r="F13" i="1" s="1"/>
  <c r="G13" i="1" s="1"/>
  <c r="B19" i="1" l="1"/>
  <c r="J19" i="1" s="1"/>
  <c r="J18" i="1"/>
  <c r="A20" i="1"/>
  <c r="I13" i="1"/>
  <c r="H13" i="1"/>
  <c r="E14" i="1"/>
  <c r="B20" i="1" l="1"/>
  <c r="J20" i="1" s="1"/>
  <c r="A21" i="1"/>
  <c r="C14" i="1"/>
  <c r="F14" i="1" s="1"/>
  <c r="G14" i="1" s="1"/>
  <c r="A22" i="1" l="1"/>
  <c r="B21" i="1"/>
  <c r="I14" i="1"/>
  <c r="H14" i="1"/>
  <c r="E15" i="1"/>
  <c r="B22" i="1" l="1"/>
  <c r="J22" i="1" s="1"/>
  <c r="J21" i="1"/>
  <c r="A23" i="1"/>
  <c r="C15" i="1"/>
  <c r="F15" i="1" s="1"/>
  <c r="G15" i="1" s="1"/>
  <c r="B23" i="1" l="1"/>
  <c r="J23" i="1" s="1"/>
  <c r="A24" i="1"/>
  <c r="I15" i="1"/>
  <c r="H15" i="1"/>
  <c r="E16" i="1"/>
  <c r="B24" i="1" l="1"/>
  <c r="J24" i="1" s="1"/>
  <c r="A25" i="1"/>
  <c r="C16" i="1"/>
  <c r="F16" i="1" s="1"/>
  <c r="G16" i="1" s="1"/>
  <c r="B25" i="1" l="1"/>
  <c r="J25" i="1" s="1"/>
  <c r="A26" i="1"/>
  <c r="H16" i="1"/>
  <c r="I16" i="1"/>
  <c r="E17" i="1"/>
  <c r="A27" i="1" l="1"/>
  <c r="B26" i="1"/>
  <c r="C17" i="1"/>
  <c r="F17" i="1" s="1"/>
  <c r="G17" i="1" s="1"/>
  <c r="B27" i="1" l="1"/>
  <c r="J27" i="1" s="1"/>
  <c r="J26" i="1"/>
  <c r="A28" i="1"/>
  <c r="I17" i="1"/>
  <c r="H17" i="1"/>
  <c r="E18" i="1"/>
  <c r="A29" i="1" l="1"/>
  <c r="B28" i="1"/>
  <c r="J28" i="1" s="1"/>
  <c r="C18" i="1"/>
  <c r="F18" i="1" s="1"/>
  <c r="G18" i="1" s="1"/>
  <c r="B29" i="1" l="1"/>
  <c r="J29" i="1" s="1"/>
  <c r="A30" i="1"/>
  <c r="I18" i="1"/>
  <c r="H18" i="1"/>
  <c r="E19" i="1"/>
  <c r="A31" i="1" l="1"/>
  <c r="B30" i="1"/>
  <c r="C19" i="1"/>
  <c r="F19" i="1" s="1"/>
  <c r="G19" i="1" s="1"/>
  <c r="B31" i="1" l="1"/>
  <c r="J31" i="1" s="1"/>
  <c r="J30" i="1"/>
  <c r="A32" i="1"/>
  <c r="I19" i="1"/>
  <c r="H19" i="1"/>
  <c r="E20" i="1"/>
  <c r="A33" i="1" l="1"/>
  <c r="B32" i="1"/>
  <c r="C20" i="1"/>
  <c r="F20" i="1" s="1"/>
  <c r="G20" i="1" s="1"/>
  <c r="B33" i="1" l="1"/>
  <c r="J33" i="1" s="1"/>
  <c r="J32" i="1"/>
  <c r="A34" i="1"/>
  <c r="I20" i="1"/>
  <c r="H20" i="1"/>
  <c r="E21" i="1"/>
  <c r="A35" i="1" l="1"/>
  <c r="B34" i="1"/>
  <c r="C21" i="1"/>
  <c r="F21" i="1" s="1"/>
  <c r="G21" i="1" s="1"/>
  <c r="B35" i="1" l="1"/>
  <c r="J35" i="1" s="1"/>
  <c r="J34" i="1"/>
  <c r="A36" i="1"/>
  <c r="I21" i="1"/>
  <c r="H21" i="1"/>
  <c r="E22" i="1"/>
  <c r="A37" i="1" l="1"/>
  <c r="B36" i="1"/>
  <c r="C22" i="1"/>
  <c r="F22" i="1" s="1"/>
  <c r="G22" i="1" s="1"/>
  <c r="B37" i="1" l="1"/>
  <c r="J37" i="1" s="1"/>
  <c r="J36" i="1"/>
  <c r="A38" i="1"/>
  <c r="H22" i="1"/>
  <c r="I22" i="1"/>
  <c r="E23" i="1"/>
  <c r="A39" i="1" l="1"/>
  <c r="B38" i="1"/>
  <c r="C23" i="1"/>
  <c r="F23" i="1" s="1"/>
  <c r="G23" i="1" s="1"/>
  <c r="B39" i="1" l="1"/>
  <c r="J39" i="1" s="1"/>
  <c r="J38" i="1"/>
  <c r="A40" i="1"/>
  <c r="I23" i="1"/>
  <c r="H23" i="1"/>
  <c r="E24" i="1"/>
  <c r="A41" i="1" l="1"/>
  <c r="B40" i="1"/>
  <c r="C24" i="1"/>
  <c r="F24" i="1" s="1"/>
  <c r="G24" i="1" s="1"/>
  <c r="B41" i="1" l="1"/>
  <c r="J40" i="1"/>
  <c r="A42" i="1"/>
  <c r="J41" i="1"/>
  <c r="I24" i="1"/>
  <c r="H24" i="1"/>
  <c r="E25" i="1"/>
  <c r="A43" i="1" l="1"/>
  <c r="B42" i="1"/>
  <c r="C25" i="1"/>
  <c r="F25" i="1" s="1"/>
  <c r="G25" i="1" s="1"/>
  <c r="B43" i="1" l="1"/>
  <c r="J43" i="1" s="1"/>
  <c r="J42" i="1"/>
  <c r="A44" i="1"/>
  <c r="I25" i="1"/>
  <c r="H25" i="1"/>
  <c r="E26" i="1"/>
  <c r="A45" i="1" l="1"/>
  <c r="B44" i="1"/>
  <c r="C26" i="1"/>
  <c r="F26" i="1" s="1"/>
  <c r="G26" i="1" s="1"/>
  <c r="B45" i="1" l="1"/>
  <c r="J45" i="1" s="1"/>
  <c r="J44" i="1"/>
  <c r="A46" i="1"/>
  <c r="H26" i="1"/>
  <c r="I26" i="1"/>
  <c r="E27" i="1"/>
  <c r="A47" i="1" l="1"/>
  <c r="B46" i="1"/>
  <c r="C27" i="1"/>
  <c r="F27" i="1" s="1"/>
  <c r="G27" i="1" s="1"/>
  <c r="B47" i="1" l="1"/>
  <c r="J47" i="1" s="1"/>
  <c r="J46" i="1"/>
  <c r="A48" i="1"/>
  <c r="I27" i="1"/>
  <c r="H27" i="1"/>
  <c r="E28" i="1"/>
  <c r="A49" i="1" l="1"/>
  <c r="B48" i="1"/>
  <c r="C28" i="1"/>
  <c r="F28" i="1" s="1"/>
  <c r="G28" i="1" s="1"/>
  <c r="B49" i="1" l="1"/>
  <c r="J49" i="1" s="1"/>
  <c r="J48" i="1"/>
  <c r="A50" i="1"/>
  <c r="I28" i="1"/>
  <c r="H28" i="1"/>
  <c r="E29" i="1"/>
  <c r="A51" i="1" l="1"/>
  <c r="B50" i="1"/>
  <c r="C29" i="1"/>
  <c r="F29" i="1" s="1"/>
  <c r="G29" i="1" s="1"/>
  <c r="B51" i="1" l="1"/>
  <c r="J51" i="1" s="1"/>
  <c r="J50" i="1"/>
  <c r="A52" i="1"/>
  <c r="I29" i="1"/>
  <c r="H29" i="1"/>
  <c r="E30" i="1"/>
  <c r="A53" i="1" l="1"/>
  <c r="B52" i="1"/>
  <c r="C30" i="1"/>
  <c r="F30" i="1" s="1"/>
  <c r="G30" i="1" s="1"/>
  <c r="B53" i="1" l="1"/>
  <c r="J52" i="1"/>
  <c r="A54" i="1"/>
  <c r="H30" i="1"/>
  <c r="I30" i="1"/>
  <c r="E31" i="1"/>
  <c r="B54" i="1" l="1"/>
  <c r="J54" i="1" s="1"/>
  <c r="J53" i="1"/>
  <c r="A55" i="1"/>
  <c r="C31" i="1"/>
  <c r="F31" i="1" s="1"/>
  <c r="G31" i="1" s="1"/>
  <c r="A56" i="1" l="1"/>
  <c r="B55" i="1"/>
  <c r="I31" i="1"/>
  <c r="H31" i="1"/>
  <c r="E32" i="1"/>
  <c r="B56" i="1" l="1"/>
  <c r="J56" i="1" s="1"/>
  <c r="J55" i="1"/>
  <c r="A57" i="1"/>
  <c r="C32" i="1"/>
  <c r="F32" i="1" s="1"/>
  <c r="G32" i="1" s="1"/>
  <c r="A58" i="1" l="1"/>
  <c r="B57" i="1"/>
  <c r="I32" i="1"/>
  <c r="H32" i="1"/>
  <c r="E33" i="1"/>
  <c r="B58" i="1" l="1"/>
  <c r="J58" i="1" s="1"/>
  <c r="J57" i="1"/>
  <c r="A59" i="1"/>
  <c r="C33" i="1"/>
  <c r="F33" i="1" s="1"/>
  <c r="G33" i="1" s="1"/>
  <c r="A60" i="1" l="1"/>
  <c r="B59" i="1"/>
  <c r="I33" i="1"/>
  <c r="H33" i="1"/>
  <c r="E34" i="1"/>
  <c r="B60" i="1" l="1"/>
  <c r="J60" i="1" s="1"/>
  <c r="J59" i="1"/>
  <c r="A61" i="1"/>
  <c r="C34" i="1"/>
  <c r="F34" i="1" s="1"/>
  <c r="G34" i="1" s="1"/>
  <c r="B61" i="1" l="1"/>
  <c r="J61" i="1" s="1"/>
  <c r="A62" i="1"/>
  <c r="H34" i="1"/>
  <c r="I34" i="1"/>
  <c r="E35" i="1"/>
  <c r="B62" i="1" l="1"/>
  <c r="J62" i="1" s="1"/>
  <c r="A63" i="1"/>
  <c r="C35" i="1"/>
  <c r="F35" i="1" s="1"/>
  <c r="G35" i="1" s="1"/>
  <c r="A64" i="1" l="1"/>
  <c r="B63" i="1"/>
  <c r="I35" i="1"/>
  <c r="H35" i="1"/>
  <c r="E36" i="1"/>
  <c r="B64" i="1" l="1"/>
  <c r="J64" i="1" s="1"/>
  <c r="J63" i="1"/>
  <c r="A65" i="1"/>
  <c r="C36" i="1"/>
  <c r="F36" i="1" s="1"/>
  <c r="G36" i="1" s="1"/>
  <c r="B65" i="1" l="1"/>
  <c r="J65" i="1" s="1"/>
  <c r="A66" i="1"/>
  <c r="H36" i="1"/>
  <c r="I36" i="1"/>
  <c r="E37" i="1"/>
  <c r="B66" i="1" l="1"/>
  <c r="J66" i="1" s="1"/>
  <c r="A67" i="1"/>
  <c r="C37" i="1"/>
  <c r="F37" i="1" s="1"/>
  <c r="G37" i="1" s="1"/>
  <c r="A68" i="1" l="1"/>
  <c r="B67" i="1"/>
  <c r="I37" i="1"/>
  <c r="H37" i="1"/>
  <c r="E38" i="1"/>
  <c r="B68" i="1" l="1"/>
  <c r="J68" i="1" s="1"/>
  <c r="J67" i="1"/>
  <c r="A69" i="1"/>
  <c r="C38" i="1"/>
  <c r="F38" i="1" s="1"/>
  <c r="G38" i="1" s="1"/>
  <c r="A70" i="1" l="1"/>
  <c r="B69" i="1"/>
  <c r="I38" i="1"/>
  <c r="H38" i="1"/>
  <c r="E39" i="1"/>
  <c r="B70" i="1" l="1"/>
  <c r="J70" i="1" s="1"/>
  <c r="J69" i="1"/>
  <c r="A71" i="1"/>
  <c r="C39" i="1"/>
  <c r="F39" i="1" s="1"/>
  <c r="G39" i="1" s="1"/>
  <c r="A72" i="1" l="1"/>
  <c r="B71" i="1"/>
  <c r="I39" i="1"/>
  <c r="H39" i="1"/>
  <c r="E40" i="1"/>
  <c r="B72" i="1" l="1"/>
  <c r="J72" i="1" s="1"/>
  <c r="J71" i="1"/>
  <c r="A73" i="1"/>
  <c r="C40" i="1"/>
  <c r="F40" i="1" s="1"/>
  <c r="G40" i="1" s="1"/>
  <c r="A74" i="1" l="1"/>
  <c r="B73" i="1"/>
  <c r="I40" i="1"/>
  <c r="H40" i="1"/>
  <c r="E41" i="1"/>
  <c r="B74" i="1" l="1"/>
  <c r="J74" i="1" s="1"/>
  <c r="J73" i="1"/>
  <c r="A75" i="1"/>
  <c r="C41" i="1"/>
  <c r="F41" i="1" s="1"/>
  <c r="G41" i="1" s="1"/>
  <c r="A76" i="1" l="1"/>
  <c r="B75" i="1"/>
  <c r="I41" i="1"/>
  <c r="H41" i="1"/>
  <c r="E42" i="1"/>
  <c r="B76" i="1" l="1"/>
  <c r="J76" i="1" s="1"/>
  <c r="J75" i="1"/>
  <c r="A77" i="1"/>
  <c r="C42" i="1"/>
  <c r="F42" i="1" s="1"/>
  <c r="G42" i="1" s="1"/>
  <c r="B77" i="1" l="1"/>
  <c r="J77" i="1" s="1"/>
  <c r="A78" i="1"/>
  <c r="I42" i="1"/>
  <c r="H42" i="1"/>
  <c r="E43" i="1"/>
  <c r="B78" i="1" l="1"/>
  <c r="J78" i="1" s="1"/>
  <c r="A79" i="1"/>
  <c r="C43" i="1"/>
  <c r="F43" i="1" s="1"/>
  <c r="G43" i="1" s="1"/>
  <c r="A80" i="1" l="1"/>
  <c r="B79" i="1"/>
  <c r="I43" i="1"/>
  <c r="H43" i="1"/>
  <c r="E44" i="1"/>
  <c r="B80" i="1" l="1"/>
  <c r="J79" i="1"/>
  <c r="A81" i="1"/>
  <c r="C44" i="1"/>
  <c r="F44" i="1" s="1"/>
  <c r="G44" i="1" s="1"/>
  <c r="B81" i="1" l="1"/>
  <c r="J81" i="1" s="1"/>
  <c r="J80" i="1"/>
  <c r="A82" i="1"/>
  <c r="I44" i="1"/>
  <c r="H44" i="1"/>
  <c r="E45" i="1"/>
  <c r="A83" i="1" l="1"/>
  <c r="B82" i="1"/>
  <c r="C45" i="1"/>
  <c r="F45" i="1" s="1"/>
  <c r="G45" i="1" s="1"/>
  <c r="B83" i="1" l="1"/>
  <c r="J83" i="1" s="1"/>
  <c r="J82" i="1"/>
  <c r="A84" i="1"/>
  <c r="I45" i="1"/>
  <c r="H45" i="1"/>
  <c r="E46" i="1"/>
  <c r="A85" i="1" l="1"/>
  <c r="B84" i="1"/>
  <c r="C46" i="1"/>
  <c r="F46" i="1" s="1"/>
  <c r="G46" i="1" s="1"/>
  <c r="B85" i="1" l="1"/>
  <c r="J85" i="1" s="1"/>
  <c r="J84" i="1"/>
  <c r="A86" i="1"/>
  <c r="I46" i="1"/>
  <c r="H46" i="1"/>
  <c r="E47" i="1"/>
  <c r="A87" i="1" l="1"/>
  <c r="B86" i="1"/>
  <c r="C47" i="1"/>
  <c r="F47" i="1" s="1"/>
  <c r="G47" i="1" s="1"/>
  <c r="B87" i="1" l="1"/>
  <c r="J87" i="1" s="1"/>
  <c r="J86" i="1"/>
  <c r="A88" i="1"/>
  <c r="I47" i="1"/>
  <c r="H47" i="1"/>
  <c r="E48" i="1"/>
  <c r="B88" i="1" l="1"/>
  <c r="J88" i="1" s="1"/>
  <c r="A89" i="1"/>
  <c r="C48" i="1"/>
  <c r="F48" i="1" s="1"/>
  <c r="G48" i="1" s="1"/>
  <c r="B89" i="1" l="1"/>
  <c r="J89" i="1" s="1"/>
  <c r="A90" i="1"/>
  <c r="H48" i="1"/>
  <c r="I48" i="1"/>
  <c r="E49" i="1"/>
  <c r="A91" i="1" l="1"/>
  <c r="B90" i="1"/>
  <c r="C49" i="1"/>
  <c r="F49" i="1" s="1"/>
  <c r="G49" i="1" s="1"/>
  <c r="B91" i="1" l="1"/>
  <c r="J91" i="1" s="1"/>
  <c r="J90" i="1"/>
  <c r="A92" i="1"/>
  <c r="I49" i="1"/>
  <c r="H49" i="1"/>
  <c r="E50" i="1"/>
  <c r="A93" i="1" l="1"/>
  <c r="B92" i="1"/>
  <c r="C50" i="1"/>
  <c r="F50" i="1" s="1"/>
  <c r="G50" i="1" s="1"/>
  <c r="B93" i="1" l="1"/>
  <c r="J93" i="1" s="1"/>
  <c r="J92" i="1"/>
  <c r="A94" i="1"/>
  <c r="H50" i="1"/>
  <c r="I50" i="1"/>
  <c r="E51" i="1"/>
  <c r="A95" i="1" l="1"/>
  <c r="B94" i="1"/>
  <c r="C51" i="1"/>
  <c r="F51" i="1" s="1"/>
  <c r="G51" i="1" s="1"/>
  <c r="B95" i="1" l="1"/>
  <c r="J95" i="1" s="1"/>
  <c r="J94" i="1"/>
  <c r="A96" i="1"/>
  <c r="I51" i="1"/>
  <c r="H51" i="1"/>
  <c r="E52" i="1"/>
  <c r="A97" i="1" l="1"/>
  <c r="B96" i="1"/>
  <c r="C52" i="1"/>
  <c r="F52" i="1" s="1"/>
  <c r="G52" i="1" s="1"/>
  <c r="B97" i="1" l="1"/>
  <c r="J97" i="1" s="1"/>
  <c r="J96" i="1"/>
  <c r="A98" i="1"/>
  <c r="I52" i="1"/>
  <c r="H52" i="1"/>
  <c r="E53" i="1"/>
  <c r="A99" i="1" l="1"/>
  <c r="B98" i="1"/>
  <c r="C53" i="1"/>
  <c r="F53" i="1" s="1"/>
  <c r="G53" i="1" s="1"/>
  <c r="B99" i="1" l="1"/>
  <c r="J99" i="1" s="1"/>
  <c r="J98" i="1"/>
  <c r="A100" i="1"/>
  <c r="I53" i="1"/>
  <c r="H53" i="1"/>
  <c r="E54" i="1"/>
  <c r="A101" i="1" l="1"/>
  <c r="B100" i="1"/>
  <c r="C54" i="1"/>
  <c r="F54" i="1" s="1"/>
  <c r="G54" i="1" s="1"/>
  <c r="B101" i="1" l="1"/>
  <c r="J101" i="1" s="1"/>
  <c r="J100" i="1"/>
  <c r="A102" i="1"/>
  <c r="I54" i="1"/>
  <c r="H54" i="1"/>
  <c r="E55" i="1"/>
  <c r="A103" i="1" l="1"/>
  <c r="B102" i="1"/>
  <c r="C55" i="1"/>
  <c r="F55" i="1" s="1"/>
  <c r="G55" i="1" s="1"/>
  <c r="B103" i="1" l="1"/>
  <c r="J103" i="1" s="1"/>
  <c r="J102" i="1"/>
  <c r="A104" i="1"/>
  <c r="I55" i="1"/>
  <c r="H55" i="1"/>
  <c r="E56" i="1"/>
  <c r="A105" i="1" l="1"/>
  <c r="B104" i="1"/>
  <c r="C56" i="1"/>
  <c r="F56" i="1" s="1"/>
  <c r="G56" i="1" s="1"/>
  <c r="B105" i="1" l="1"/>
  <c r="J105" i="1" s="1"/>
  <c r="J104" i="1"/>
  <c r="A106" i="1"/>
  <c r="H56" i="1"/>
  <c r="I56" i="1"/>
  <c r="E57" i="1"/>
  <c r="A107" i="1" l="1"/>
  <c r="B106" i="1"/>
  <c r="C57" i="1"/>
  <c r="F57" i="1" s="1"/>
  <c r="G57" i="1" s="1"/>
  <c r="B107" i="1" l="1"/>
  <c r="J107" i="1" s="1"/>
  <c r="J106" i="1"/>
  <c r="A108" i="1"/>
  <c r="I57" i="1"/>
  <c r="H57" i="1"/>
  <c r="E58" i="1"/>
  <c r="A109" i="1" l="1"/>
  <c r="B108" i="1"/>
  <c r="C58" i="1"/>
  <c r="F58" i="1" s="1"/>
  <c r="G58" i="1" s="1"/>
  <c r="B109" i="1" l="1"/>
  <c r="J109" i="1" s="1"/>
  <c r="J108" i="1"/>
  <c r="A110" i="1"/>
  <c r="I58" i="1"/>
  <c r="H58" i="1"/>
  <c r="E59" i="1"/>
  <c r="A111" i="1" l="1"/>
  <c r="B110" i="1"/>
  <c r="C59" i="1"/>
  <c r="F59" i="1" s="1"/>
  <c r="G59" i="1" s="1"/>
  <c r="B111" i="1" l="1"/>
  <c r="J111" i="1" s="1"/>
  <c r="J110" i="1"/>
  <c r="A112" i="1"/>
  <c r="I59" i="1"/>
  <c r="H59" i="1"/>
  <c r="E60" i="1"/>
  <c r="A113" i="1" l="1"/>
  <c r="B112" i="1"/>
  <c r="C60" i="1"/>
  <c r="F60" i="1" s="1"/>
  <c r="G60" i="1" s="1"/>
  <c r="B113" i="1" l="1"/>
  <c r="J113" i="1" s="1"/>
  <c r="J112" i="1"/>
  <c r="A114" i="1"/>
  <c r="H60" i="1"/>
  <c r="I60" i="1"/>
  <c r="E61" i="1"/>
  <c r="A115" i="1" l="1"/>
  <c r="B114" i="1"/>
  <c r="C61" i="1"/>
  <c r="F61" i="1" s="1"/>
  <c r="G61" i="1" s="1"/>
  <c r="B115" i="1" l="1"/>
  <c r="J115" i="1" s="1"/>
  <c r="J114" i="1"/>
  <c r="A116" i="1"/>
  <c r="I61" i="1"/>
  <c r="H61" i="1"/>
  <c r="E62" i="1"/>
  <c r="A117" i="1" l="1"/>
  <c r="B116" i="1"/>
  <c r="C62" i="1"/>
  <c r="F62" i="1" s="1"/>
  <c r="G62" i="1" s="1"/>
  <c r="B117" i="1" l="1"/>
  <c r="J117" i="1" s="1"/>
  <c r="J116" i="1"/>
  <c r="A118" i="1"/>
  <c r="I62" i="1"/>
  <c r="H62" i="1"/>
  <c r="E63" i="1"/>
  <c r="A119" i="1" l="1"/>
  <c r="B118" i="1"/>
  <c r="C63" i="1"/>
  <c r="F63" i="1" s="1"/>
  <c r="G63" i="1" s="1"/>
  <c r="B119" i="1" l="1"/>
  <c r="J119" i="1" s="1"/>
  <c r="J118" i="1"/>
  <c r="A120" i="1"/>
  <c r="I63" i="1"/>
  <c r="H63" i="1"/>
  <c r="E64" i="1"/>
  <c r="A121" i="1" l="1"/>
  <c r="B120" i="1"/>
  <c r="C64" i="1"/>
  <c r="F64" i="1" s="1"/>
  <c r="G64" i="1" s="1"/>
  <c r="B121" i="1" l="1"/>
  <c r="J121" i="1" s="1"/>
  <c r="J120" i="1"/>
  <c r="A122" i="1"/>
  <c r="H64" i="1"/>
  <c r="I64" i="1"/>
  <c r="E65" i="1"/>
  <c r="A123" i="1" l="1"/>
  <c r="B122" i="1"/>
  <c r="C65" i="1"/>
  <c r="F65" i="1" s="1"/>
  <c r="G65" i="1" s="1"/>
  <c r="B123" i="1" l="1"/>
  <c r="J123" i="1" s="1"/>
  <c r="J122" i="1"/>
  <c r="A124" i="1"/>
  <c r="I65" i="1"/>
  <c r="H65" i="1"/>
  <c r="E66" i="1"/>
  <c r="A125" i="1" l="1"/>
  <c r="B124" i="1"/>
  <c r="C66" i="1"/>
  <c r="F66" i="1" s="1"/>
  <c r="G66" i="1" s="1"/>
  <c r="B125" i="1" l="1"/>
  <c r="J125" i="1" s="1"/>
  <c r="J124" i="1"/>
  <c r="A126" i="1"/>
  <c r="H66" i="1"/>
  <c r="I66" i="1"/>
  <c r="E67" i="1"/>
  <c r="A127" i="1" l="1"/>
  <c r="B126" i="1"/>
  <c r="C67" i="1"/>
  <c r="F67" i="1" s="1"/>
  <c r="G67" i="1" s="1"/>
  <c r="B127" i="1" l="1"/>
  <c r="J127" i="1" s="1"/>
  <c r="J126" i="1"/>
  <c r="A128" i="1"/>
  <c r="I67" i="1"/>
  <c r="H67" i="1"/>
  <c r="E68" i="1"/>
  <c r="A129" i="1" l="1"/>
  <c r="B128" i="1"/>
  <c r="C68" i="1"/>
  <c r="F68" i="1" s="1"/>
  <c r="G68" i="1" s="1"/>
  <c r="B129" i="1" l="1"/>
  <c r="J129" i="1" s="1"/>
  <c r="J128" i="1"/>
  <c r="A130" i="1"/>
  <c r="H68" i="1"/>
  <c r="I68" i="1"/>
  <c r="E69" i="1"/>
  <c r="A131" i="1" l="1"/>
  <c r="B130" i="1"/>
  <c r="C69" i="1"/>
  <c r="F69" i="1" s="1"/>
  <c r="G69" i="1" s="1"/>
  <c r="B131" i="1" l="1"/>
  <c r="J131" i="1" s="1"/>
  <c r="J130" i="1"/>
  <c r="A132" i="1"/>
  <c r="I69" i="1"/>
  <c r="H69" i="1"/>
  <c r="E70" i="1"/>
  <c r="A133" i="1" l="1"/>
  <c r="B132" i="1"/>
  <c r="C70" i="1"/>
  <c r="F70" i="1" s="1"/>
  <c r="G70" i="1" s="1"/>
  <c r="B133" i="1" l="1"/>
  <c r="J133" i="1" s="1"/>
  <c r="J132" i="1"/>
  <c r="A134" i="1"/>
  <c r="I70" i="1"/>
  <c r="H70" i="1"/>
  <c r="E71" i="1"/>
  <c r="A135" i="1" l="1"/>
  <c r="B134" i="1"/>
  <c r="C71" i="1"/>
  <c r="F71" i="1" s="1"/>
  <c r="G71" i="1" s="1"/>
  <c r="B135" i="1" l="1"/>
  <c r="J135" i="1" s="1"/>
  <c r="J134" i="1"/>
  <c r="A136" i="1"/>
  <c r="I71" i="1"/>
  <c r="H71" i="1"/>
  <c r="E72" i="1"/>
  <c r="A137" i="1" l="1"/>
  <c r="B136" i="1"/>
  <c r="C72" i="1"/>
  <c r="F72" i="1" s="1"/>
  <c r="G72" i="1" s="1"/>
  <c r="B137" i="1" l="1"/>
  <c r="J137" i="1" s="1"/>
  <c r="J136" i="1"/>
  <c r="A138" i="1"/>
  <c r="H72" i="1"/>
  <c r="I72" i="1"/>
  <c r="E73" i="1"/>
  <c r="A139" i="1" l="1"/>
  <c r="B138" i="1"/>
  <c r="C73" i="1"/>
  <c r="F73" i="1" s="1"/>
  <c r="G73" i="1" s="1"/>
  <c r="B139" i="1" l="1"/>
  <c r="J139" i="1" s="1"/>
  <c r="J138" i="1"/>
  <c r="A140" i="1"/>
  <c r="I73" i="1"/>
  <c r="H73" i="1"/>
  <c r="E74" i="1"/>
  <c r="A141" i="1" l="1"/>
  <c r="B140" i="1"/>
  <c r="C74" i="1"/>
  <c r="F74" i="1" s="1"/>
  <c r="G74" i="1" s="1"/>
  <c r="B141" i="1" l="1"/>
  <c r="J141" i="1" s="1"/>
  <c r="J140" i="1"/>
  <c r="A142" i="1"/>
  <c r="I74" i="1"/>
  <c r="H74" i="1"/>
  <c r="E75" i="1"/>
  <c r="A143" i="1" l="1"/>
  <c r="B142" i="1"/>
  <c r="C75" i="1"/>
  <c r="F75" i="1" s="1"/>
  <c r="G75" i="1" s="1"/>
  <c r="B143" i="1" l="1"/>
  <c r="J143" i="1" s="1"/>
  <c r="J142" i="1"/>
  <c r="A144" i="1"/>
  <c r="I75" i="1"/>
  <c r="H75" i="1"/>
  <c r="E76" i="1"/>
  <c r="A145" i="1" l="1"/>
  <c r="B144" i="1"/>
  <c r="C76" i="1"/>
  <c r="F76" i="1" s="1"/>
  <c r="G76" i="1" s="1"/>
  <c r="B145" i="1" l="1"/>
  <c r="J145" i="1" s="1"/>
  <c r="J144" i="1"/>
  <c r="A146" i="1"/>
  <c r="H76" i="1"/>
  <c r="I76" i="1"/>
  <c r="E77" i="1"/>
  <c r="A147" i="1" l="1"/>
  <c r="B146" i="1"/>
  <c r="C77" i="1"/>
  <c r="F77" i="1" s="1"/>
  <c r="G77" i="1" s="1"/>
  <c r="B147" i="1" l="1"/>
  <c r="J147" i="1" s="1"/>
  <c r="J146" i="1"/>
  <c r="A148" i="1"/>
  <c r="I77" i="1"/>
  <c r="H77" i="1"/>
  <c r="E78" i="1"/>
  <c r="A149" i="1" l="1"/>
  <c r="B148" i="1"/>
  <c r="C78" i="1"/>
  <c r="F78" i="1" s="1"/>
  <c r="G78" i="1" s="1"/>
  <c r="B149" i="1" l="1"/>
  <c r="J149" i="1" s="1"/>
  <c r="J148" i="1"/>
  <c r="A150" i="1"/>
  <c r="I78" i="1"/>
  <c r="H78" i="1"/>
  <c r="E79" i="1"/>
  <c r="A151" i="1" l="1"/>
  <c r="B150" i="1"/>
  <c r="C79" i="1"/>
  <c r="F79" i="1" s="1"/>
  <c r="G79" i="1" s="1"/>
  <c r="B151" i="1" l="1"/>
  <c r="J150" i="1"/>
  <c r="A152" i="1"/>
  <c r="I79" i="1"/>
  <c r="H79" i="1"/>
  <c r="E80" i="1"/>
  <c r="B152" i="1" l="1"/>
  <c r="J152" i="1" s="1"/>
  <c r="A153" i="1"/>
  <c r="J151" i="1"/>
  <c r="C80" i="1"/>
  <c r="F80" i="1" s="1"/>
  <c r="G80" i="1" s="1"/>
  <c r="B153" i="1" l="1"/>
  <c r="J153" i="1" s="1"/>
  <c r="A154" i="1"/>
  <c r="I80" i="1"/>
  <c r="H80" i="1"/>
  <c r="E81" i="1"/>
  <c r="A155" i="1" l="1"/>
  <c r="B154" i="1"/>
  <c r="C81" i="1"/>
  <c r="F81" i="1" s="1"/>
  <c r="G81" i="1" s="1"/>
  <c r="B155" i="1" l="1"/>
  <c r="J155" i="1" s="1"/>
  <c r="J154" i="1"/>
  <c r="A156" i="1"/>
  <c r="I81" i="1"/>
  <c r="H81" i="1"/>
  <c r="E82" i="1"/>
  <c r="A157" i="1" l="1"/>
  <c r="B156" i="1"/>
  <c r="C82" i="1"/>
  <c r="F82" i="1" s="1"/>
  <c r="G82" i="1" s="1"/>
  <c r="B157" i="1" l="1"/>
  <c r="J157" i="1" s="1"/>
  <c r="J156" i="1"/>
  <c r="A158" i="1"/>
  <c r="H82" i="1"/>
  <c r="I82" i="1"/>
  <c r="E83" i="1"/>
  <c r="A159" i="1" l="1"/>
  <c r="B158" i="1"/>
  <c r="C83" i="1"/>
  <c r="F83" i="1" s="1"/>
  <c r="G83" i="1" s="1"/>
  <c r="B159" i="1" l="1"/>
  <c r="J159" i="1" s="1"/>
  <c r="J158" i="1"/>
  <c r="A160" i="1"/>
  <c r="I83" i="1"/>
  <c r="H83" i="1"/>
  <c r="E84" i="1"/>
  <c r="A161" i="1" l="1"/>
  <c r="B160" i="1"/>
  <c r="C84" i="1"/>
  <c r="F84" i="1" s="1"/>
  <c r="G84" i="1" s="1"/>
  <c r="B161" i="1" l="1"/>
  <c r="J161" i="1" s="1"/>
  <c r="J160" i="1"/>
  <c r="A162" i="1"/>
  <c r="H84" i="1"/>
  <c r="I84" i="1"/>
  <c r="E85" i="1"/>
  <c r="A163" i="1" l="1"/>
  <c r="B162" i="1"/>
  <c r="C85" i="1"/>
  <c r="F85" i="1" s="1"/>
  <c r="G85" i="1" s="1"/>
  <c r="B163" i="1" l="1"/>
  <c r="J163" i="1" s="1"/>
  <c r="J162" i="1"/>
  <c r="A164" i="1"/>
  <c r="I85" i="1"/>
  <c r="H85" i="1"/>
  <c r="E86" i="1"/>
  <c r="A165" i="1" l="1"/>
  <c r="B164" i="1"/>
  <c r="J164" i="1" s="1"/>
  <c r="C86" i="1"/>
  <c r="F86" i="1" s="1"/>
  <c r="G86" i="1" s="1"/>
  <c r="B165" i="1" l="1"/>
  <c r="J165" i="1" s="1"/>
  <c r="A166" i="1"/>
  <c r="I86" i="1"/>
  <c r="H86" i="1"/>
  <c r="E87" i="1"/>
  <c r="A167" i="1" l="1"/>
  <c r="B166" i="1"/>
  <c r="C87" i="1"/>
  <c r="F87" i="1" s="1"/>
  <c r="G87" i="1" s="1"/>
  <c r="B167" i="1" l="1"/>
  <c r="J167" i="1" s="1"/>
  <c r="J166" i="1"/>
  <c r="A168" i="1"/>
  <c r="I87" i="1"/>
  <c r="H87" i="1"/>
  <c r="E88" i="1"/>
  <c r="A169" i="1" l="1"/>
  <c r="B168" i="1"/>
  <c r="C88" i="1"/>
  <c r="F88" i="1" s="1"/>
  <c r="G88" i="1" s="1"/>
  <c r="B169" i="1" l="1"/>
  <c r="J169" i="1" s="1"/>
  <c r="J168" i="1"/>
  <c r="A170" i="1"/>
  <c r="H88" i="1"/>
  <c r="I88" i="1"/>
  <c r="E89" i="1"/>
  <c r="A171" i="1" l="1"/>
  <c r="B170" i="1"/>
  <c r="C89" i="1"/>
  <c r="F89" i="1" s="1"/>
  <c r="G89" i="1" s="1"/>
  <c r="B171" i="1" l="1"/>
  <c r="J171" i="1" s="1"/>
  <c r="J170" i="1"/>
  <c r="A172" i="1"/>
  <c r="I89" i="1"/>
  <c r="H89" i="1"/>
  <c r="E90" i="1"/>
  <c r="A173" i="1" l="1"/>
  <c r="B172" i="1"/>
  <c r="C90" i="1"/>
  <c r="F90" i="1" s="1"/>
  <c r="G90" i="1" s="1"/>
  <c r="B173" i="1" l="1"/>
  <c r="J173" i="1" s="1"/>
  <c r="J172" i="1"/>
  <c r="A174" i="1"/>
  <c r="I90" i="1"/>
  <c r="H90" i="1"/>
  <c r="E91" i="1"/>
  <c r="A175" i="1" l="1"/>
  <c r="B174" i="1"/>
  <c r="C91" i="1"/>
  <c r="F91" i="1" s="1"/>
  <c r="G91" i="1" s="1"/>
  <c r="B175" i="1" l="1"/>
  <c r="J175" i="1" s="1"/>
  <c r="J174" i="1"/>
  <c r="A176" i="1"/>
  <c r="I91" i="1"/>
  <c r="H91" i="1"/>
  <c r="E92" i="1"/>
  <c r="A177" i="1" l="1"/>
  <c r="B176" i="1"/>
  <c r="C92" i="1"/>
  <c r="F92" i="1" s="1"/>
  <c r="G92" i="1" s="1"/>
  <c r="B177" i="1" l="1"/>
  <c r="J177" i="1" s="1"/>
  <c r="J176" i="1"/>
  <c r="A178" i="1"/>
  <c r="H92" i="1"/>
  <c r="I92" i="1"/>
  <c r="E93" i="1"/>
  <c r="A179" i="1" l="1"/>
  <c r="B178" i="1"/>
  <c r="C93" i="1"/>
  <c r="F93" i="1" s="1"/>
  <c r="G93" i="1" s="1"/>
  <c r="B179" i="1" l="1"/>
  <c r="J179" i="1" s="1"/>
  <c r="J178" i="1"/>
  <c r="A180" i="1"/>
  <c r="I93" i="1"/>
  <c r="H93" i="1"/>
  <c r="E94" i="1"/>
  <c r="A181" i="1" l="1"/>
  <c r="B180" i="1"/>
  <c r="C94" i="1"/>
  <c r="F94" i="1" s="1"/>
  <c r="G94" i="1" s="1"/>
  <c r="B181" i="1" l="1"/>
  <c r="J181" i="1" s="1"/>
  <c r="J180" i="1"/>
  <c r="A182" i="1"/>
  <c r="I94" i="1"/>
  <c r="H94" i="1"/>
  <c r="E95" i="1"/>
  <c r="A183" i="1" l="1"/>
  <c r="B182" i="1"/>
  <c r="C95" i="1"/>
  <c r="F95" i="1" s="1"/>
  <c r="G95" i="1" s="1"/>
  <c r="B183" i="1" l="1"/>
  <c r="J183" i="1" s="1"/>
  <c r="J182" i="1"/>
  <c r="A184" i="1"/>
  <c r="I95" i="1"/>
  <c r="H95" i="1"/>
  <c r="E96" i="1"/>
  <c r="A185" i="1" l="1"/>
  <c r="B184" i="1"/>
  <c r="C96" i="1"/>
  <c r="F96" i="1" s="1"/>
  <c r="G96" i="1" s="1"/>
  <c r="B185" i="1" l="1"/>
  <c r="J185" i="1" s="1"/>
  <c r="J184" i="1"/>
  <c r="A186" i="1"/>
  <c r="I96" i="1"/>
  <c r="H96" i="1"/>
  <c r="E97" i="1"/>
  <c r="A187" i="1" l="1"/>
  <c r="B186" i="1"/>
  <c r="C97" i="1"/>
  <c r="F97" i="1" s="1"/>
  <c r="G97" i="1" s="1"/>
  <c r="B187" i="1" l="1"/>
  <c r="J187" i="1" s="1"/>
  <c r="J186" i="1"/>
  <c r="A188" i="1"/>
  <c r="I97" i="1"/>
  <c r="H97" i="1"/>
  <c r="E98" i="1"/>
  <c r="A189" i="1" l="1"/>
  <c r="B188" i="1"/>
  <c r="C98" i="1"/>
  <c r="F98" i="1" s="1"/>
  <c r="G98" i="1" s="1"/>
  <c r="B189" i="1" l="1"/>
  <c r="J189" i="1" s="1"/>
  <c r="J188" i="1"/>
  <c r="A190" i="1"/>
  <c r="I98" i="1"/>
  <c r="H98" i="1"/>
  <c r="E99" i="1"/>
  <c r="A191" i="1" l="1"/>
  <c r="B190" i="1"/>
  <c r="C99" i="1"/>
  <c r="F99" i="1" s="1"/>
  <c r="G99" i="1" s="1"/>
  <c r="B191" i="1" l="1"/>
  <c r="J191" i="1" s="1"/>
  <c r="J190" i="1"/>
  <c r="A192" i="1"/>
  <c r="I99" i="1"/>
  <c r="H99" i="1"/>
  <c r="E100" i="1"/>
  <c r="A193" i="1" l="1"/>
  <c r="B192" i="1"/>
  <c r="C100" i="1"/>
  <c r="F100" i="1" s="1"/>
  <c r="G100" i="1" s="1"/>
  <c r="B193" i="1" l="1"/>
  <c r="J193" i="1" s="1"/>
  <c r="J192" i="1"/>
  <c r="A194" i="1"/>
  <c r="I100" i="1"/>
  <c r="H100" i="1"/>
  <c r="E101" i="1"/>
  <c r="A195" i="1" l="1"/>
  <c r="B194" i="1"/>
  <c r="C101" i="1"/>
  <c r="F101" i="1" s="1"/>
  <c r="G101" i="1" s="1"/>
  <c r="B195" i="1" l="1"/>
  <c r="J195" i="1" s="1"/>
  <c r="J194" i="1"/>
  <c r="A196" i="1"/>
  <c r="I101" i="1"/>
  <c r="H101" i="1"/>
  <c r="E102" i="1"/>
  <c r="A197" i="1" l="1"/>
  <c r="B196" i="1"/>
  <c r="J196" i="1" s="1"/>
  <c r="C102" i="1"/>
  <c r="F102" i="1" s="1"/>
  <c r="G102" i="1" s="1"/>
  <c r="A198" i="1" l="1"/>
  <c r="B197" i="1"/>
  <c r="J197" i="1" s="1"/>
  <c r="H102" i="1"/>
  <c r="I102" i="1"/>
  <c r="E103" i="1"/>
  <c r="B198" i="1" l="1"/>
  <c r="A199" i="1"/>
  <c r="C103" i="1"/>
  <c r="F103" i="1" s="1"/>
  <c r="G103" i="1" s="1"/>
  <c r="B199" i="1" l="1"/>
  <c r="J199" i="1" s="1"/>
  <c r="J198" i="1"/>
  <c r="A200" i="1"/>
  <c r="I103" i="1"/>
  <c r="H103" i="1"/>
  <c r="E104" i="1"/>
  <c r="A201" i="1" l="1"/>
  <c r="B200" i="1"/>
  <c r="C104" i="1"/>
  <c r="F104" i="1" s="1"/>
  <c r="G104" i="1" s="1"/>
  <c r="B201" i="1" l="1"/>
  <c r="J201" i="1" s="1"/>
  <c r="J200" i="1"/>
  <c r="A202" i="1"/>
  <c r="H104" i="1"/>
  <c r="I104" i="1"/>
  <c r="E105" i="1"/>
  <c r="A203" i="1" l="1"/>
  <c r="B202" i="1"/>
  <c r="C105" i="1"/>
  <c r="F105" i="1" s="1"/>
  <c r="G105" i="1" s="1"/>
  <c r="B203" i="1" l="1"/>
  <c r="J203" i="1" s="1"/>
  <c r="J202" i="1"/>
  <c r="A204" i="1"/>
  <c r="I105" i="1"/>
  <c r="H105" i="1"/>
  <c r="E106" i="1"/>
  <c r="A205" i="1" l="1"/>
  <c r="B204" i="1"/>
  <c r="C106" i="1"/>
  <c r="F106" i="1" s="1"/>
  <c r="G106" i="1" s="1"/>
  <c r="B205" i="1" l="1"/>
  <c r="J204" i="1"/>
  <c r="A206" i="1"/>
  <c r="I106" i="1"/>
  <c r="H106" i="1"/>
  <c r="E107" i="1"/>
  <c r="B206" i="1" l="1"/>
  <c r="J205" i="1"/>
  <c r="A207" i="1"/>
  <c r="C107" i="1"/>
  <c r="F107" i="1" s="1"/>
  <c r="G107" i="1" s="1"/>
  <c r="B207" i="1" l="1"/>
  <c r="J206" i="1"/>
  <c r="A208" i="1"/>
  <c r="I107" i="1"/>
  <c r="H107" i="1"/>
  <c r="E108" i="1"/>
  <c r="B208" i="1" l="1"/>
  <c r="J207" i="1"/>
  <c r="A209" i="1"/>
  <c r="C108" i="1"/>
  <c r="F108" i="1" s="1"/>
  <c r="G108" i="1" s="1"/>
  <c r="B209" i="1" l="1"/>
  <c r="J208" i="1"/>
  <c r="A210" i="1"/>
  <c r="I108" i="1"/>
  <c r="H108" i="1"/>
  <c r="E109" i="1"/>
  <c r="B210" i="1" l="1"/>
  <c r="J210" i="1" s="1"/>
  <c r="J209" i="1"/>
  <c r="A211" i="1"/>
  <c r="C109" i="1"/>
  <c r="F109" i="1" s="1"/>
  <c r="G109" i="1" s="1"/>
  <c r="A212" i="1" l="1"/>
  <c r="B211" i="1"/>
  <c r="J211" i="1" s="1"/>
  <c r="I109" i="1"/>
  <c r="H109" i="1"/>
  <c r="E110" i="1"/>
  <c r="A213" i="1" l="1"/>
  <c r="B212" i="1"/>
  <c r="C110" i="1"/>
  <c r="F110" i="1" s="1"/>
  <c r="G110" i="1" s="1"/>
  <c r="B213" i="1" l="1"/>
  <c r="J213" i="1" s="1"/>
  <c r="J212" i="1"/>
  <c r="A214" i="1"/>
  <c r="H110" i="1"/>
  <c r="I110" i="1"/>
  <c r="E111" i="1"/>
  <c r="A215" i="1" l="1"/>
  <c r="B214" i="1"/>
  <c r="C111" i="1"/>
  <c r="F111" i="1" s="1"/>
  <c r="G111" i="1" s="1"/>
  <c r="B215" i="1" l="1"/>
  <c r="J215" i="1" s="1"/>
  <c r="A216" i="1"/>
  <c r="J214" i="1"/>
  <c r="I111" i="1"/>
  <c r="H111" i="1"/>
  <c r="E112" i="1"/>
  <c r="B216" i="1" l="1"/>
  <c r="J216" i="1" s="1"/>
  <c r="A217" i="1"/>
  <c r="C112" i="1"/>
  <c r="F112" i="1" s="1"/>
  <c r="G112" i="1" s="1"/>
  <c r="A218" i="1" l="1"/>
  <c r="B217" i="1"/>
  <c r="H112" i="1"/>
  <c r="I112" i="1"/>
  <c r="E113" i="1"/>
  <c r="B218" i="1" l="1"/>
  <c r="J218" i="1" s="1"/>
  <c r="J217" i="1"/>
  <c r="A219" i="1"/>
  <c r="C113" i="1"/>
  <c r="F113" i="1" s="1"/>
  <c r="G113" i="1" s="1"/>
  <c r="A220" i="1" l="1"/>
  <c r="B219" i="1"/>
  <c r="I113" i="1"/>
  <c r="H113" i="1"/>
  <c r="E114" i="1"/>
  <c r="B220" i="1" l="1"/>
  <c r="J220" i="1" s="1"/>
  <c r="J219" i="1"/>
  <c r="A221" i="1"/>
  <c r="C114" i="1"/>
  <c r="F114" i="1" s="1"/>
  <c r="G114" i="1" s="1"/>
  <c r="A222" i="1" l="1"/>
  <c r="B221" i="1"/>
  <c r="I114" i="1"/>
  <c r="H114" i="1"/>
  <c r="E115" i="1"/>
  <c r="B222" i="1" l="1"/>
  <c r="J222" i="1" s="1"/>
  <c r="J221" i="1"/>
  <c r="A223" i="1"/>
  <c r="C115" i="1"/>
  <c r="F115" i="1" s="1"/>
  <c r="G115" i="1" s="1"/>
  <c r="A224" i="1" l="1"/>
  <c r="B223" i="1"/>
  <c r="I115" i="1"/>
  <c r="H115" i="1"/>
  <c r="E116" i="1"/>
  <c r="B224" i="1" l="1"/>
  <c r="J224" i="1" s="1"/>
  <c r="J223" i="1"/>
  <c r="A225" i="1"/>
  <c r="C116" i="1"/>
  <c r="F116" i="1" s="1"/>
  <c r="G116" i="1" s="1"/>
  <c r="A226" i="1" l="1"/>
  <c r="B225" i="1"/>
  <c r="I116" i="1"/>
  <c r="H116" i="1"/>
  <c r="E117" i="1"/>
  <c r="B226" i="1" l="1"/>
  <c r="J226" i="1" s="1"/>
  <c r="J225" i="1"/>
  <c r="A227" i="1"/>
  <c r="C117" i="1"/>
  <c r="F117" i="1" s="1"/>
  <c r="G117" i="1" s="1"/>
  <c r="A228" i="1" l="1"/>
  <c r="B227" i="1"/>
  <c r="I117" i="1"/>
  <c r="H117" i="1"/>
  <c r="E118" i="1"/>
  <c r="B228" i="1" l="1"/>
  <c r="J228" i="1" s="1"/>
  <c r="J227" i="1"/>
  <c r="A229" i="1"/>
  <c r="C118" i="1"/>
  <c r="F118" i="1" s="1"/>
  <c r="G118" i="1" s="1"/>
  <c r="A230" i="1" l="1"/>
  <c r="B229" i="1"/>
  <c r="I118" i="1"/>
  <c r="H118" i="1"/>
  <c r="E119" i="1"/>
  <c r="B230" i="1" l="1"/>
  <c r="J230" i="1" s="1"/>
  <c r="J229" i="1"/>
  <c r="A231" i="1"/>
  <c r="C119" i="1"/>
  <c r="F119" i="1" s="1"/>
  <c r="G119" i="1" s="1"/>
  <c r="A232" i="1" l="1"/>
  <c r="B231" i="1"/>
  <c r="I119" i="1"/>
  <c r="H119" i="1"/>
  <c r="E120" i="1"/>
  <c r="B232" i="1" l="1"/>
  <c r="J232" i="1" s="1"/>
  <c r="J231" i="1"/>
  <c r="A233" i="1"/>
  <c r="C120" i="1"/>
  <c r="F120" i="1" s="1"/>
  <c r="G120" i="1" s="1"/>
  <c r="A234" i="1" l="1"/>
  <c r="B233" i="1"/>
  <c r="I120" i="1"/>
  <c r="H120" i="1"/>
  <c r="E121" i="1"/>
  <c r="B234" i="1" l="1"/>
  <c r="J234" i="1" s="1"/>
  <c r="J233" i="1"/>
  <c r="A235" i="1"/>
  <c r="C121" i="1"/>
  <c r="F121" i="1" s="1"/>
  <c r="G121" i="1" s="1"/>
  <c r="A236" i="1" l="1"/>
  <c r="B235" i="1"/>
  <c r="I121" i="1"/>
  <c r="H121" i="1"/>
  <c r="E122" i="1"/>
  <c r="B236" i="1" l="1"/>
  <c r="J236" i="1" s="1"/>
  <c r="J235" i="1"/>
  <c r="A237" i="1"/>
  <c r="C122" i="1"/>
  <c r="F122" i="1" s="1"/>
  <c r="G122" i="1" s="1"/>
  <c r="A238" i="1" l="1"/>
  <c r="B237" i="1"/>
  <c r="I122" i="1"/>
  <c r="H122" i="1"/>
  <c r="E123" i="1"/>
  <c r="B238" i="1" l="1"/>
  <c r="J238" i="1" s="1"/>
  <c r="J237" i="1"/>
  <c r="A239" i="1"/>
  <c r="C123" i="1"/>
  <c r="F123" i="1" s="1"/>
  <c r="G123" i="1" s="1"/>
  <c r="A240" i="1" l="1"/>
  <c r="B239" i="1"/>
  <c r="I123" i="1"/>
  <c r="H123" i="1"/>
  <c r="E124" i="1"/>
  <c r="B240" i="1" l="1"/>
  <c r="J240" i="1" s="1"/>
  <c r="J239" i="1"/>
  <c r="A241" i="1"/>
  <c r="C124" i="1"/>
  <c r="F124" i="1" s="1"/>
  <c r="G124" i="1" s="1"/>
  <c r="A242" i="1" l="1"/>
  <c r="B241" i="1"/>
  <c r="I124" i="1"/>
  <c r="H124" i="1"/>
  <c r="E125" i="1"/>
  <c r="B242" i="1" l="1"/>
  <c r="J242" i="1" s="1"/>
  <c r="J241" i="1"/>
  <c r="A243" i="1"/>
  <c r="C125" i="1"/>
  <c r="F125" i="1" s="1"/>
  <c r="G125" i="1" s="1"/>
  <c r="A244" i="1" l="1"/>
  <c r="B243" i="1"/>
  <c r="I125" i="1"/>
  <c r="H125" i="1"/>
  <c r="E126" i="1"/>
  <c r="B244" i="1" l="1"/>
  <c r="J244" i="1" s="1"/>
  <c r="J243" i="1"/>
  <c r="A245" i="1"/>
  <c r="C126" i="1"/>
  <c r="F126" i="1" s="1"/>
  <c r="G126" i="1" s="1"/>
  <c r="A246" i="1" l="1"/>
  <c r="B245" i="1"/>
  <c r="H126" i="1"/>
  <c r="I126" i="1"/>
  <c r="E127" i="1"/>
  <c r="B246" i="1" l="1"/>
  <c r="J246" i="1" s="1"/>
  <c r="J245" i="1"/>
  <c r="A247" i="1"/>
  <c r="C127" i="1"/>
  <c r="F127" i="1" s="1"/>
  <c r="G127" i="1" s="1"/>
  <c r="A248" i="1" l="1"/>
  <c r="B247" i="1"/>
  <c r="I127" i="1"/>
  <c r="H127" i="1"/>
  <c r="E128" i="1"/>
  <c r="B248" i="1" l="1"/>
  <c r="J248" i="1" s="1"/>
  <c r="J247" i="1"/>
  <c r="A249" i="1"/>
  <c r="C128" i="1"/>
  <c r="F128" i="1" s="1"/>
  <c r="G128" i="1" s="1"/>
  <c r="A250" i="1" l="1"/>
  <c r="B249" i="1"/>
  <c r="I128" i="1"/>
  <c r="H128" i="1"/>
  <c r="E129" i="1"/>
  <c r="B250" i="1" l="1"/>
  <c r="J250" i="1" s="1"/>
  <c r="J249" i="1"/>
  <c r="A251" i="1"/>
  <c r="C129" i="1"/>
  <c r="F129" i="1" s="1"/>
  <c r="G129" i="1" s="1"/>
  <c r="A252" i="1" l="1"/>
  <c r="B251" i="1"/>
  <c r="I129" i="1"/>
  <c r="H129" i="1"/>
  <c r="E130" i="1"/>
  <c r="B252" i="1" l="1"/>
  <c r="J252" i="1" s="1"/>
  <c r="J251" i="1"/>
  <c r="A253" i="1"/>
  <c r="C130" i="1"/>
  <c r="F130" i="1" s="1"/>
  <c r="G130" i="1" s="1"/>
  <c r="A254" i="1" l="1"/>
  <c r="B253" i="1"/>
  <c r="H130" i="1"/>
  <c r="I130" i="1"/>
  <c r="E131" i="1"/>
  <c r="B254" i="1" l="1"/>
  <c r="J254" i="1" s="1"/>
  <c r="J253" i="1"/>
  <c r="A255" i="1"/>
  <c r="C131" i="1"/>
  <c r="F131" i="1" s="1"/>
  <c r="G131" i="1" s="1"/>
  <c r="A256" i="1" l="1"/>
  <c r="B255" i="1"/>
  <c r="I131" i="1"/>
  <c r="H131" i="1"/>
  <c r="E132" i="1"/>
  <c r="B256" i="1" l="1"/>
  <c r="J256" i="1" s="1"/>
  <c r="J255" i="1"/>
  <c r="A257" i="1"/>
  <c r="C132" i="1"/>
  <c r="F132" i="1" s="1"/>
  <c r="G132" i="1" s="1"/>
  <c r="A258" i="1" l="1"/>
  <c r="B257" i="1"/>
  <c r="I132" i="1"/>
  <c r="H132" i="1"/>
  <c r="E133" i="1"/>
  <c r="B258" i="1" l="1"/>
  <c r="J258" i="1" s="1"/>
  <c r="J257" i="1"/>
  <c r="A259" i="1"/>
  <c r="C133" i="1"/>
  <c r="F133" i="1" s="1"/>
  <c r="G133" i="1" s="1"/>
  <c r="A260" i="1" l="1"/>
  <c r="B259" i="1"/>
  <c r="I133" i="1"/>
  <c r="H133" i="1"/>
  <c r="E134" i="1"/>
  <c r="B260" i="1" l="1"/>
  <c r="J260" i="1" s="1"/>
  <c r="J259" i="1"/>
  <c r="A261" i="1"/>
  <c r="C134" i="1"/>
  <c r="F134" i="1" s="1"/>
  <c r="G134" i="1" s="1"/>
  <c r="A262" i="1" l="1"/>
  <c r="B261" i="1"/>
  <c r="H134" i="1"/>
  <c r="I134" i="1"/>
  <c r="E135" i="1"/>
  <c r="B262" i="1" l="1"/>
  <c r="J262" i="1" s="1"/>
  <c r="J261" i="1"/>
  <c r="A263" i="1"/>
  <c r="C135" i="1"/>
  <c r="F135" i="1" s="1"/>
  <c r="G135" i="1" s="1"/>
  <c r="A264" i="1" l="1"/>
  <c r="B263" i="1"/>
  <c r="I135" i="1"/>
  <c r="H135" i="1"/>
  <c r="E136" i="1"/>
  <c r="B264" i="1" l="1"/>
  <c r="J264" i="1" s="1"/>
  <c r="J263" i="1"/>
  <c r="A265" i="1"/>
  <c r="C136" i="1"/>
  <c r="F136" i="1" s="1"/>
  <c r="G136" i="1" s="1"/>
  <c r="A266" i="1" l="1"/>
  <c r="B265" i="1"/>
  <c r="I136" i="1"/>
  <c r="H136" i="1"/>
  <c r="E137" i="1"/>
  <c r="B266" i="1" l="1"/>
  <c r="J266" i="1" s="1"/>
  <c r="J265" i="1"/>
  <c r="A267" i="1"/>
  <c r="C137" i="1"/>
  <c r="F137" i="1" s="1"/>
  <c r="G137" i="1" s="1"/>
  <c r="A268" i="1" l="1"/>
  <c r="B267" i="1"/>
  <c r="I137" i="1"/>
  <c r="H137" i="1"/>
  <c r="E138" i="1"/>
  <c r="B268" i="1" l="1"/>
  <c r="J268" i="1" s="1"/>
  <c r="J267" i="1"/>
  <c r="A269" i="1"/>
  <c r="C138" i="1"/>
  <c r="F138" i="1" s="1"/>
  <c r="G138" i="1" s="1"/>
  <c r="A270" i="1" l="1"/>
  <c r="B269" i="1"/>
  <c r="H138" i="1"/>
  <c r="I138" i="1"/>
  <c r="E139" i="1"/>
  <c r="B270" i="1" l="1"/>
  <c r="J270" i="1" s="1"/>
  <c r="J269" i="1"/>
  <c r="A271" i="1"/>
  <c r="C139" i="1"/>
  <c r="F139" i="1" s="1"/>
  <c r="G139" i="1" s="1"/>
  <c r="A272" i="1" l="1"/>
  <c r="B271" i="1"/>
  <c r="I139" i="1"/>
  <c r="H139" i="1"/>
  <c r="E140" i="1"/>
  <c r="B272" i="1" l="1"/>
  <c r="J272" i="1" s="1"/>
  <c r="J271" i="1"/>
  <c r="A273" i="1"/>
  <c r="C140" i="1"/>
  <c r="F140" i="1" s="1"/>
  <c r="G140" i="1" s="1"/>
  <c r="A274" i="1" l="1"/>
  <c r="B273" i="1"/>
  <c r="I140" i="1"/>
  <c r="H140" i="1"/>
  <c r="E141" i="1"/>
  <c r="B274" i="1" l="1"/>
  <c r="J274" i="1" s="1"/>
  <c r="J273" i="1"/>
  <c r="A275" i="1"/>
  <c r="C141" i="1"/>
  <c r="F141" i="1" s="1"/>
  <c r="G141" i="1" s="1"/>
  <c r="A276" i="1" l="1"/>
  <c r="B275" i="1"/>
  <c r="I141" i="1"/>
  <c r="H141" i="1"/>
  <c r="E142" i="1"/>
  <c r="B276" i="1" l="1"/>
  <c r="J276" i="1" s="1"/>
  <c r="J275" i="1"/>
  <c r="A277" i="1"/>
  <c r="C142" i="1"/>
  <c r="F142" i="1" s="1"/>
  <c r="G142" i="1" s="1"/>
  <c r="A278" i="1" l="1"/>
  <c r="B277" i="1"/>
  <c r="H142" i="1"/>
  <c r="I142" i="1"/>
  <c r="E143" i="1"/>
  <c r="B278" i="1" l="1"/>
  <c r="J278" i="1" s="1"/>
  <c r="J277" i="1"/>
  <c r="A279" i="1"/>
  <c r="C143" i="1"/>
  <c r="F143" i="1" s="1"/>
  <c r="G143" i="1" s="1"/>
  <c r="A280" i="1" l="1"/>
  <c r="B279" i="1"/>
  <c r="I143" i="1"/>
  <c r="H143" i="1"/>
  <c r="E144" i="1"/>
  <c r="B280" i="1" l="1"/>
  <c r="J280" i="1" s="1"/>
  <c r="J279" i="1"/>
  <c r="A281" i="1"/>
  <c r="C144" i="1"/>
  <c r="F144" i="1" s="1"/>
  <c r="G144" i="1" s="1"/>
  <c r="A282" i="1" l="1"/>
  <c r="B281" i="1"/>
  <c r="H144" i="1"/>
  <c r="I144" i="1"/>
  <c r="E145" i="1"/>
  <c r="B282" i="1" l="1"/>
  <c r="J282" i="1" s="1"/>
  <c r="J281" i="1"/>
  <c r="A283" i="1"/>
  <c r="C145" i="1"/>
  <c r="F145" i="1" s="1"/>
  <c r="G145" i="1" s="1"/>
  <c r="A284" i="1" l="1"/>
  <c r="B283" i="1"/>
  <c r="I145" i="1"/>
  <c r="H145" i="1"/>
  <c r="E146" i="1"/>
  <c r="B284" i="1" l="1"/>
  <c r="J284" i="1" s="1"/>
  <c r="J283" i="1"/>
  <c r="A285" i="1"/>
  <c r="C146" i="1"/>
  <c r="F146" i="1" s="1"/>
  <c r="G146" i="1" s="1"/>
  <c r="A286" i="1" l="1"/>
  <c r="B285" i="1"/>
  <c r="I146" i="1"/>
  <c r="H146" i="1"/>
  <c r="E147" i="1"/>
  <c r="B286" i="1" l="1"/>
  <c r="J286" i="1" s="1"/>
  <c r="J285" i="1"/>
  <c r="A287" i="1"/>
  <c r="C147" i="1"/>
  <c r="F147" i="1" s="1"/>
  <c r="G147" i="1" s="1"/>
  <c r="A288" i="1" l="1"/>
  <c r="B287" i="1"/>
  <c r="I147" i="1"/>
  <c r="H147" i="1"/>
  <c r="E148" i="1"/>
  <c r="B288" i="1" l="1"/>
  <c r="J288" i="1" s="1"/>
  <c r="J287" i="1"/>
  <c r="A289" i="1"/>
  <c r="C148" i="1"/>
  <c r="F148" i="1" s="1"/>
  <c r="G148" i="1" s="1"/>
  <c r="A290" i="1" l="1"/>
  <c r="B289" i="1"/>
  <c r="I148" i="1"/>
  <c r="H148" i="1"/>
  <c r="E149" i="1"/>
  <c r="B290" i="1" l="1"/>
  <c r="J290" i="1" s="1"/>
  <c r="J289" i="1"/>
  <c r="A291" i="1"/>
  <c r="C149" i="1"/>
  <c r="F149" i="1" s="1"/>
  <c r="G149" i="1" s="1"/>
  <c r="A292" i="1" l="1"/>
  <c r="B291" i="1"/>
  <c r="I149" i="1"/>
  <c r="H149" i="1"/>
  <c r="E150" i="1"/>
  <c r="B292" i="1" l="1"/>
  <c r="J292" i="1" s="1"/>
  <c r="J291" i="1"/>
  <c r="A293" i="1"/>
  <c r="C150" i="1"/>
  <c r="F150" i="1" s="1"/>
  <c r="G150" i="1" s="1"/>
  <c r="A294" i="1" l="1"/>
  <c r="B293" i="1"/>
  <c r="I150" i="1"/>
  <c r="H150" i="1"/>
  <c r="E151" i="1"/>
  <c r="B294" i="1" l="1"/>
  <c r="J294" i="1" s="1"/>
  <c r="J293" i="1"/>
  <c r="A295" i="1"/>
  <c r="C151" i="1"/>
  <c r="F151" i="1" s="1"/>
  <c r="G151" i="1" s="1"/>
  <c r="A296" i="1" l="1"/>
  <c r="B295" i="1"/>
  <c r="I151" i="1"/>
  <c r="H151" i="1"/>
  <c r="E152" i="1"/>
  <c r="B296" i="1" l="1"/>
  <c r="J296" i="1" s="1"/>
  <c r="J295" i="1"/>
  <c r="A297" i="1"/>
  <c r="C152" i="1"/>
  <c r="F152" i="1" s="1"/>
  <c r="G152" i="1" s="1"/>
  <c r="A298" i="1" l="1"/>
  <c r="B297" i="1"/>
  <c r="I152" i="1"/>
  <c r="H152" i="1"/>
  <c r="E153" i="1"/>
  <c r="B298" i="1" l="1"/>
  <c r="J298" i="1" s="1"/>
  <c r="J297" i="1"/>
  <c r="A299" i="1"/>
  <c r="C153" i="1"/>
  <c r="F153" i="1" s="1"/>
  <c r="G153" i="1" s="1"/>
  <c r="A300" i="1" l="1"/>
  <c r="B299" i="1"/>
  <c r="I153" i="1"/>
  <c r="H153" i="1"/>
  <c r="E154" i="1"/>
  <c r="B300" i="1" l="1"/>
  <c r="J300" i="1" s="1"/>
  <c r="J299" i="1"/>
  <c r="A301" i="1"/>
  <c r="C154" i="1"/>
  <c r="F154" i="1" s="1"/>
  <c r="G154" i="1" s="1"/>
  <c r="A302" i="1" l="1"/>
  <c r="B301" i="1"/>
  <c r="I154" i="1"/>
  <c r="H154" i="1"/>
  <c r="E155" i="1"/>
  <c r="B302" i="1" l="1"/>
  <c r="J302" i="1" s="1"/>
  <c r="J301" i="1"/>
  <c r="A303" i="1"/>
  <c r="C155" i="1"/>
  <c r="F155" i="1" s="1"/>
  <c r="G155" i="1" s="1"/>
  <c r="A304" i="1" l="1"/>
  <c r="B303" i="1"/>
  <c r="I155" i="1"/>
  <c r="H155" i="1"/>
  <c r="E156" i="1"/>
  <c r="B304" i="1" l="1"/>
  <c r="J304" i="1" s="1"/>
  <c r="J303" i="1"/>
  <c r="A305" i="1"/>
  <c r="C156" i="1"/>
  <c r="F156" i="1" s="1"/>
  <c r="G156" i="1" s="1"/>
  <c r="A306" i="1" l="1"/>
  <c r="B305" i="1"/>
  <c r="I156" i="1"/>
  <c r="H156" i="1"/>
  <c r="E157" i="1"/>
  <c r="B306" i="1" l="1"/>
  <c r="J306" i="1" s="1"/>
  <c r="J305" i="1"/>
  <c r="A307" i="1"/>
  <c r="C157" i="1"/>
  <c r="F157" i="1" s="1"/>
  <c r="G157" i="1" s="1"/>
  <c r="A308" i="1" l="1"/>
  <c r="B307" i="1"/>
  <c r="I157" i="1"/>
  <c r="H157" i="1"/>
  <c r="E158" i="1"/>
  <c r="B308" i="1" l="1"/>
  <c r="J308" i="1" s="1"/>
  <c r="J307" i="1"/>
  <c r="A309" i="1"/>
  <c r="C158" i="1"/>
  <c r="F158" i="1" s="1"/>
  <c r="G158" i="1" s="1"/>
  <c r="A310" i="1" l="1"/>
  <c r="B309" i="1"/>
  <c r="I158" i="1"/>
  <c r="H158" i="1"/>
  <c r="E159" i="1"/>
  <c r="B310" i="1" l="1"/>
  <c r="J310" i="1" s="1"/>
  <c r="J309" i="1"/>
  <c r="A311" i="1"/>
  <c r="C159" i="1"/>
  <c r="F159" i="1" s="1"/>
  <c r="G159" i="1" s="1"/>
  <c r="A312" i="1" l="1"/>
  <c r="B311" i="1"/>
  <c r="I159" i="1"/>
  <c r="H159" i="1"/>
  <c r="E160" i="1"/>
  <c r="B312" i="1" l="1"/>
  <c r="J312" i="1" s="1"/>
  <c r="J311" i="1"/>
  <c r="A313" i="1"/>
  <c r="C160" i="1"/>
  <c r="F160" i="1" s="1"/>
  <c r="G160" i="1" s="1"/>
  <c r="A314" i="1" l="1"/>
  <c r="B313" i="1"/>
  <c r="I160" i="1"/>
  <c r="H160" i="1"/>
  <c r="E161" i="1"/>
  <c r="B314" i="1" l="1"/>
  <c r="J314" i="1" s="1"/>
  <c r="J313" i="1"/>
  <c r="A315" i="1"/>
  <c r="C161" i="1"/>
  <c r="F161" i="1" s="1"/>
  <c r="G161" i="1" s="1"/>
  <c r="A316" i="1" l="1"/>
  <c r="B315" i="1"/>
  <c r="I161" i="1"/>
  <c r="H161" i="1"/>
  <c r="E162" i="1"/>
  <c r="B316" i="1" l="1"/>
  <c r="J316" i="1" s="1"/>
  <c r="J315" i="1"/>
  <c r="A317" i="1"/>
  <c r="C162" i="1"/>
  <c r="F162" i="1" s="1"/>
  <c r="G162" i="1" s="1"/>
  <c r="A318" i="1" l="1"/>
  <c r="B317" i="1"/>
  <c r="I162" i="1"/>
  <c r="H162" i="1"/>
  <c r="E163" i="1"/>
  <c r="B318" i="1" l="1"/>
  <c r="J318" i="1" s="1"/>
  <c r="J317" i="1"/>
  <c r="A319" i="1"/>
  <c r="C163" i="1"/>
  <c r="F163" i="1" s="1"/>
  <c r="G163" i="1" s="1"/>
  <c r="A320" i="1" l="1"/>
  <c r="B319" i="1"/>
  <c r="I163" i="1"/>
  <c r="H163" i="1"/>
  <c r="E164" i="1"/>
  <c r="B320" i="1" l="1"/>
  <c r="J320" i="1" s="1"/>
  <c r="J319" i="1"/>
  <c r="A321" i="1"/>
  <c r="C164" i="1"/>
  <c r="F164" i="1" s="1"/>
  <c r="G164" i="1" s="1"/>
  <c r="A322" i="1" l="1"/>
  <c r="B321" i="1"/>
  <c r="I164" i="1"/>
  <c r="H164" i="1"/>
  <c r="E165" i="1"/>
  <c r="B322" i="1" l="1"/>
  <c r="J322" i="1" s="1"/>
  <c r="J321" i="1"/>
  <c r="A323" i="1"/>
  <c r="C165" i="1"/>
  <c r="F165" i="1" s="1"/>
  <c r="G165" i="1" s="1"/>
  <c r="A324" i="1" l="1"/>
  <c r="B323" i="1"/>
  <c r="I165" i="1"/>
  <c r="H165" i="1"/>
  <c r="E166" i="1"/>
  <c r="B324" i="1" l="1"/>
  <c r="J324" i="1" s="1"/>
  <c r="J323" i="1"/>
  <c r="A325" i="1"/>
  <c r="C166" i="1"/>
  <c r="F166" i="1" s="1"/>
  <c r="G166" i="1" s="1"/>
  <c r="A326" i="1" l="1"/>
  <c r="B325" i="1"/>
  <c r="I166" i="1"/>
  <c r="H166" i="1"/>
  <c r="E167" i="1"/>
  <c r="B326" i="1" l="1"/>
  <c r="J326" i="1" s="1"/>
  <c r="J325" i="1"/>
  <c r="A327" i="1"/>
  <c r="C167" i="1"/>
  <c r="F167" i="1" s="1"/>
  <c r="G167" i="1" s="1"/>
  <c r="A328" i="1" l="1"/>
  <c r="B327" i="1"/>
  <c r="I167" i="1"/>
  <c r="H167" i="1"/>
  <c r="E168" i="1"/>
  <c r="B328" i="1" l="1"/>
  <c r="J328" i="1" s="1"/>
  <c r="J327" i="1"/>
  <c r="A329" i="1"/>
  <c r="C168" i="1"/>
  <c r="F168" i="1" s="1"/>
  <c r="G168" i="1" s="1"/>
  <c r="A330" i="1" l="1"/>
  <c r="B329" i="1"/>
  <c r="H168" i="1"/>
  <c r="I168" i="1"/>
  <c r="E169" i="1"/>
  <c r="B330" i="1" l="1"/>
  <c r="J330" i="1" s="1"/>
  <c r="J329" i="1"/>
  <c r="A331" i="1"/>
  <c r="C169" i="1"/>
  <c r="F169" i="1" s="1"/>
  <c r="G169" i="1" s="1"/>
  <c r="A332" i="1" l="1"/>
  <c r="B331" i="1"/>
  <c r="I169" i="1"/>
  <c r="H169" i="1"/>
  <c r="E170" i="1"/>
  <c r="B332" i="1" l="1"/>
  <c r="J332" i="1" s="1"/>
  <c r="J331" i="1"/>
  <c r="A333" i="1"/>
  <c r="C170" i="1"/>
  <c r="F170" i="1" s="1"/>
  <c r="G170" i="1" s="1"/>
  <c r="A334" i="1" l="1"/>
  <c r="B333" i="1"/>
  <c r="I170" i="1"/>
  <c r="H170" i="1"/>
  <c r="E171" i="1"/>
  <c r="B334" i="1" l="1"/>
  <c r="J334" i="1" s="1"/>
  <c r="J333" i="1"/>
  <c r="A335" i="1"/>
  <c r="C171" i="1"/>
  <c r="F171" i="1" s="1"/>
  <c r="G171" i="1" s="1"/>
  <c r="A336" i="1" l="1"/>
  <c r="B335" i="1"/>
  <c r="I171" i="1"/>
  <c r="H171" i="1"/>
  <c r="E172" i="1"/>
  <c r="B336" i="1" l="1"/>
  <c r="J336" i="1" s="1"/>
  <c r="J335" i="1"/>
  <c r="A337" i="1"/>
  <c r="C172" i="1"/>
  <c r="F172" i="1" s="1"/>
  <c r="G172" i="1" s="1"/>
  <c r="A338" i="1" l="1"/>
  <c r="B337" i="1"/>
  <c r="H172" i="1"/>
  <c r="I172" i="1"/>
  <c r="E173" i="1"/>
  <c r="B338" i="1" l="1"/>
  <c r="J338" i="1" s="1"/>
  <c r="J337" i="1"/>
  <c r="A339" i="1"/>
  <c r="C173" i="1"/>
  <c r="F173" i="1" s="1"/>
  <c r="G173" i="1" s="1"/>
  <c r="A340" i="1" l="1"/>
  <c r="B339" i="1"/>
  <c r="I173" i="1"/>
  <c r="H173" i="1"/>
  <c r="E174" i="1"/>
  <c r="B340" i="1" l="1"/>
  <c r="J340" i="1" s="1"/>
  <c r="J339" i="1"/>
  <c r="A341" i="1"/>
  <c r="C174" i="1"/>
  <c r="F174" i="1" s="1"/>
  <c r="G174" i="1" s="1"/>
  <c r="A342" i="1" l="1"/>
  <c r="B341" i="1"/>
  <c r="H174" i="1"/>
  <c r="I174" i="1"/>
  <c r="E175" i="1"/>
  <c r="B342" i="1" l="1"/>
  <c r="J342" i="1" s="1"/>
  <c r="J341" i="1"/>
  <c r="A343" i="1"/>
  <c r="C175" i="1"/>
  <c r="F175" i="1" s="1"/>
  <c r="G175" i="1" s="1"/>
  <c r="A344" i="1" l="1"/>
  <c r="B343" i="1"/>
  <c r="I175" i="1"/>
  <c r="H175" i="1"/>
  <c r="E176" i="1"/>
  <c r="B344" i="1" l="1"/>
  <c r="J344" i="1" s="1"/>
  <c r="J343" i="1"/>
  <c r="A345" i="1"/>
  <c r="C176" i="1"/>
  <c r="F176" i="1" s="1"/>
  <c r="G176" i="1" s="1"/>
  <c r="A346" i="1" l="1"/>
  <c r="B345" i="1"/>
  <c r="I176" i="1"/>
  <c r="H176" i="1"/>
  <c r="E177" i="1"/>
  <c r="B346" i="1" l="1"/>
  <c r="J346" i="1" s="1"/>
  <c r="J345" i="1"/>
  <c r="A347" i="1"/>
  <c r="C177" i="1"/>
  <c r="F177" i="1" s="1"/>
  <c r="G177" i="1" s="1"/>
  <c r="A348" i="1" l="1"/>
  <c r="B347" i="1"/>
  <c r="I177" i="1"/>
  <c r="H177" i="1"/>
  <c r="E178" i="1"/>
  <c r="B348" i="1" l="1"/>
  <c r="J348" i="1" s="1"/>
  <c r="J347" i="1"/>
  <c r="A349" i="1"/>
  <c r="C178" i="1"/>
  <c r="F178" i="1" s="1"/>
  <c r="G178" i="1" s="1"/>
  <c r="A350" i="1" l="1"/>
  <c r="B349" i="1"/>
  <c r="H178" i="1"/>
  <c r="I178" i="1"/>
  <c r="E179" i="1"/>
  <c r="B350" i="1" l="1"/>
  <c r="J350" i="1" s="1"/>
  <c r="J349" i="1"/>
  <c r="A351" i="1"/>
  <c r="C179" i="1"/>
  <c r="F179" i="1" s="1"/>
  <c r="G179" i="1" s="1"/>
  <c r="A352" i="1" l="1"/>
  <c r="B351" i="1"/>
  <c r="I179" i="1"/>
  <c r="H179" i="1"/>
  <c r="E180" i="1"/>
  <c r="B352" i="1" l="1"/>
  <c r="J352" i="1" s="1"/>
  <c r="J351" i="1"/>
  <c r="A353" i="1"/>
  <c r="C180" i="1"/>
  <c r="F180" i="1" s="1"/>
  <c r="G180" i="1" s="1"/>
  <c r="A354" i="1" l="1"/>
  <c r="B353" i="1"/>
  <c r="I180" i="1"/>
  <c r="H180" i="1"/>
  <c r="E181" i="1"/>
  <c r="B354" i="1" l="1"/>
  <c r="J354" i="1" s="1"/>
  <c r="J353" i="1"/>
  <c r="A355" i="1"/>
  <c r="C181" i="1"/>
  <c r="F181" i="1" s="1"/>
  <c r="G181" i="1" s="1"/>
  <c r="A356" i="1" l="1"/>
  <c r="B355" i="1"/>
  <c r="I181" i="1"/>
  <c r="H181" i="1"/>
  <c r="E182" i="1"/>
  <c r="B356" i="1" l="1"/>
  <c r="J356" i="1" s="1"/>
  <c r="J355" i="1"/>
  <c r="A357" i="1"/>
  <c r="C182" i="1"/>
  <c r="F182" i="1" s="1"/>
  <c r="G182" i="1" s="1"/>
  <c r="A358" i="1" l="1"/>
  <c r="B357" i="1"/>
  <c r="H182" i="1"/>
  <c r="I182" i="1"/>
  <c r="E183" i="1"/>
  <c r="B358" i="1" l="1"/>
  <c r="J358" i="1" s="1"/>
  <c r="J357" i="1"/>
  <c r="A359" i="1"/>
  <c r="C183" i="1"/>
  <c r="F183" i="1" s="1"/>
  <c r="G183" i="1" s="1"/>
  <c r="A360" i="1" l="1"/>
  <c r="B359" i="1"/>
  <c r="I183" i="1"/>
  <c r="H183" i="1"/>
  <c r="E184" i="1"/>
  <c r="B360" i="1" l="1"/>
  <c r="J360" i="1" s="1"/>
  <c r="J359" i="1"/>
  <c r="A361" i="1"/>
  <c r="C184" i="1"/>
  <c r="F184" i="1" s="1"/>
  <c r="G184" i="1" s="1"/>
  <c r="A362" i="1" l="1"/>
  <c r="B361" i="1"/>
  <c r="I184" i="1"/>
  <c r="H184" i="1"/>
  <c r="E185" i="1"/>
  <c r="B362" i="1" l="1"/>
  <c r="J362" i="1" s="1"/>
  <c r="J361" i="1"/>
  <c r="A363" i="1"/>
  <c r="C185" i="1"/>
  <c r="F185" i="1" s="1"/>
  <c r="G185" i="1" s="1"/>
  <c r="A364" i="1" l="1"/>
  <c r="B363" i="1"/>
  <c r="I185" i="1"/>
  <c r="H185" i="1"/>
  <c r="E186" i="1"/>
  <c r="B364" i="1" l="1"/>
  <c r="J364" i="1" s="1"/>
  <c r="J363" i="1"/>
  <c r="A365" i="1"/>
  <c r="C186" i="1"/>
  <c r="F186" i="1" s="1"/>
  <c r="G186" i="1" s="1"/>
  <c r="A366" i="1" l="1"/>
  <c r="B365" i="1"/>
  <c r="H186" i="1"/>
  <c r="I186" i="1"/>
  <c r="E187" i="1"/>
  <c r="B366" i="1" l="1"/>
  <c r="J366" i="1" s="1"/>
  <c r="J365" i="1"/>
  <c r="A367" i="1"/>
  <c r="C187" i="1"/>
  <c r="F187" i="1" s="1"/>
  <c r="G187" i="1" s="1"/>
  <c r="A368" i="1" l="1"/>
  <c r="B367" i="1"/>
  <c r="I187" i="1"/>
  <c r="H187" i="1"/>
  <c r="E188" i="1"/>
  <c r="B368" i="1" l="1"/>
  <c r="J368" i="1" s="1"/>
  <c r="J367" i="1"/>
  <c r="A369" i="1"/>
  <c r="C188" i="1"/>
  <c r="F188" i="1" s="1"/>
  <c r="G188" i="1" s="1"/>
  <c r="A370" i="1" l="1"/>
  <c r="B369" i="1"/>
  <c r="I188" i="1"/>
  <c r="H188" i="1"/>
  <c r="E189" i="1"/>
  <c r="B370" i="1" l="1"/>
  <c r="J370" i="1" s="1"/>
  <c r="J369" i="1"/>
  <c r="A371" i="1"/>
  <c r="C189" i="1"/>
  <c r="F189" i="1" s="1"/>
  <c r="G189" i="1" s="1"/>
  <c r="A372" i="1" l="1"/>
  <c r="B371" i="1"/>
  <c r="I189" i="1"/>
  <c r="H189" i="1"/>
  <c r="E190" i="1"/>
  <c r="B372" i="1" l="1"/>
  <c r="J372" i="1" s="1"/>
  <c r="J371" i="1"/>
  <c r="A373" i="1"/>
  <c r="C190" i="1"/>
  <c r="F190" i="1" s="1"/>
  <c r="G190" i="1" s="1"/>
  <c r="A374" i="1" l="1"/>
  <c r="B373" i="1"/>
  <c r="H190" i="1"/>
  <c r="I190" i="1"/>
  <c r="E191" i="1"/>
  <c r="B374" i="1" l="1"/>
  <c r="J374" i="1" s="1"/>
  <c r="J373" i="1"/>
  <c r="A375" i="1"/>
  <c r="C191" i="1"/>
  <c r="F191" i="1" s="1"/>
  <c r="G191" i="1" s="1"/>
  <c r="A376" i="1" l="1"/>
  <c r="B375" i="1"/>
  <c r="I191" i="1"/>
  <c r="H191" i="1"/>
  <c r="E192" i="1"/>
  <c r="B376" i="1" l="1"/>
  <c r="J376" i="1" s="1"/>
  <c r="J375" i="1"/>
  <c r="A377" i="1"/>
  <c r="C192" i="1"/>
  <c r="F192" i="1" s="1"/>
  <c r="G192" i="1" s="1"/>
  <c r="A378" i="1" l="1"/>
  <c r="B377" i="1"/>
  <c r="I192" i="1"/>
  <c r="H192" i="1"/>
  <c r="E193" i="1"/>
  <c r="B378" i="1" l="1"/>
  <c r="J378" i="1" s="1"/>
  <c r="J377" i="1"/>
  <c r="A379" i="1"/>
  <c r="C193" i="1"/>
  <c r="F193" i="1" s="1"/>
  <c r="G193" i="1" s="1"/>
  <c r="A380" i="1" l="1"/>
  <c r="B379" i="1"/>
  <c r="I193" i="1"/>
  <c r="H193" i="1"/>
  <c r="E194" i="1"/>
  <c r="B380" i="1" l="1"/>
  <c r="J380" i="1" s="1"/>
  <c r="J379" i="1"/>
  <c r="A381" i="1"/>
  <c r="C194" i="1"/>
  <c r="F194" i="1" s="1"/>
  <c r="G194" i="1" s="1"/>
  <c r="A382" i="1" l="1"/>
  <c r="B381" i="1"/>
  <c r="H194" i="1"/>
  <c r="I194" i="1"/>
  <c r="E195" i="1"/>
  <c r="B382" i="1" l="1"/>
  <c r="J382" i="1" s="1"/>
  <c r="J381" i="1"/>
  <c r="A383" i="1"/>
  <c r="C195" i="1"/>
  <c r="F195" i="1" s="1"/>
  <c r="G195" i="1" s="1"/>
  <c r="A384" i="1" l="1"/>
  <c r="B383" i="1"/>
  <c r="I195" i="1"/>
  <c r="H195" i="1"/>
  <c r="E196" i="1"/>
  <c r="B384" i="1" l="1"/>
  <c r="J384" i="1" s="1"/>
  <c r="J383" i="1"/>
  <c r="A385" i="1"/>
  <c r="C196" i="1"/>
  <c r="F196" i="1" s="1"/>
  <c r="G196" i="1" s="1"/>
  <c r="A386" i="1" l="1"/>
  <c r="B385" i="1"/>
  <c r="I196" i="1"/>
  <c r="H196" i="1"/>
  <c r="E197" i="1"/>
  <c r="B386" i="1" l="1"/>
  <c r="J386" i="1" s="1"/>
  <c r="J385" i="1"/>
  <c r="A387" i="1"/>
  <c r="C197" i="1"/>
  <c r="F197" i="1" s="1"/>
  <c r="G197" i="1" s="1"/>
  <c r="A388" i="1" l="1"/>
  <c r="B387" i="1"/>
  <c r="I197" i="1"/>
  <c r="H197" i="1"/>
  <c r="E198" i="1"/>
  <c r="B388" i="1" l="1"/>
  <c r="J388" i="1" s="1"/>
  <c r="J387" i="1"/>
  <c r="A389" i="1"/>
  <c r="C198" i="1"/>
  <c r="F198" i="1" s="1"/>
  <c r="G198" i="1" s="1"/>
  <c r="A390" i="1" l="1"/>
  <c r="B389" i="1"/>
  <c r="H198" i="1"/>
  <c r="I198" i="1"/>
  <c r="E199" i="1"/>
  <c r="B390" i="1" l="1"/>
  <c r="J390" i="1" s="1"/>
  <c r="J389" i="1"/>
  <c r="A391" i="1"/>
  <c r="C199" i="1"/>
  <c r="F199" i="1" s="1"/>
  <c r="G199" i="1" s="1"/>
  <c r="A392" i="1" l="1"/>
  <c r="B391" i="1"/>
  <c r="I199" i="1"/>
  <c r="H199" i="1"/>
  <c r="E200" i="1"/>
  <c r="B392" i="1" l="1"/>
  <c r="J392" i="1" s="1"/>
  <c r="J391" i="1"/>
  <c r="A393" i="1"/>
  <c r="C200" i="1"/>
  <c r="F200" i="1" s="1"/>
  <c r="G200" i="1" s="1"/>
  <c r="A394" i="1" l="1"/>
  <c r="B393" i="1"/>
  <c r="I200" i="1"/>
  <c r="H200" i="1"/>
  <c r="E201" i="1"/>
  <c r="B394" i="1" l="1"/>
  <c r="J394" i="1" s="1"/>
  <c r="J393" i="1"/>
  <c r="A395" i="1"/>
  <c r="C201" i="1"/>
  <c r="F201" i="1" s="1"/>
  <c r="G201" i="1" s="1"/>
  <c r="A396" i="1" l="1"/>
  <c r="B395" i="1"/>
  <c r="I201" i="1"/>
  <c r="H201" i="1"/>
  <c r="E202" i="1"/>
  <c r="B396" i="1" l="1"/>
  <c r="J396" i="1" s="1"/>
  <c r="J395" i="1"/>
  <c r="A397" i="1"/>
  <c r="C202" i="1"/>
  <c r="F202" i="1" s="1"/>
  <c r="G202" i="1" s="1"/>
  <c r="A398" i="1" l="1"/>
  <c r="B397" i="1"/>
  <c r="H202" i="1"/>
  <c r="I202" i="1"/>
  <c r="E203" i="1"/>
  <c r="B398" i="1" l="1"/>
  <c r="J398" i="1" s="1"/>
  <c r="J397" i="1"/>
  <c r="A399" i="1"/>
  <c r="C203" i="1"/>
  <c r="F203" i="1" s="1"/>
  <c r="G203" i="1" s="1"/>
  <c r="A400" i="1" l="1"/>
  <c r="B399" i="1"/>
  <c r="I203" i="1"/>
  <c r="H203" i="1"/>
  <c r="E204" i="1"/>
  <c r="B400" i="1" l="1"/>
  <c r="J400" i="1" s="1"/>
  <c r="J399" i="1"/>
  <c r="A401" i="1"/>
  <c r="C204" i="1"/>
  <c r="F204" i="1" s="1"/>
  <c r="G204" i="1" s="1"/>
  <c r="A402" i="1" l="1"/>
  <c r="B401" i="1"/>
  <c r="I204" i="1"/>
  <c r="H204" i="1"/>
  <c r="E205" i="1"/>
  <c r="B402" i="1" l="1"/>
  <c r="J402" i="1" s="1"/>
  <c r="J401" i="1"/>
  <c r="A403" i="1"/>
  <c r="C205" i="1"/>
  <c r="F205" i="1" s="1"/>
  <c r="G205" i="1" s="1"/>
  <c r="A404" i="1" l="1"/>
  <c r="B403" i="1"/>
  <c r="I205" i="1"/>
  <c r="H205" i="1"/>
  <c r="E206" i="1"/>
  <c r="B404" i="1" l="1"/>
  <c r="J404" i="1" s="1"/>
  <c r="J403" i="1"/>
  <c r="A405" i="1"/>
  <c r="C206" i="1"/>
  <c r="F206" i="1" s="1"/>
  <c r="G206" i="1" s="1"/>
  <c r="A406" i="1" l="1"/>
  <c r="B405" i="1"/>
  <c r="H206" i="1"/>
  <c r="I206" i="1"/>
  <c r="E207" i="1"/>
  <c r="B406" i="1" l="1"/>
  <c r="J406" i="1" s="1"/>
  <c r="J405" i="1"/>
  <c r="A407" i="1"/>
  <c r="C207" i="1"/>
  <c r="F207" i="1" s="1"/>
  <c r="G207" i="1" s="1"/>
  <c r="A408" i="1" l="1"/>
  <c r="B407" i="1"/>
  <c r="I207" i="1"/>
  <c r="H207" i="1"/>
  <c r="E208" i="1"/>
  <c r="B408" i="1" l="1"/>
  <c r="J408" i="1" s="1"/>
  <c r="J407" i="1"/>
  <c r="A409" i="1"/>
  <c r="C208" i="1"/>
  <c r="F208" i="1" s="1"/>
  <c r="G208" i="1" s="1"/>
  <c r="A410" i="1" l="1"/>
  <c r="B409" i="1"/>
  <c r="I208" i="1"/>
  <c r="H208" i="1"/>
  <c r="E209" i="1"/>
  <c r="B410" i="1" l="1"/>
  <c r="J410" i="1" s="1"/>
  <c r="J409" i="1"/>
  <c r="A411" i="1"/>
  <c r="C209" i="1"/>
  <c r="F209" i="1" s="1"/>
  <c r="G209" i="1" s="1"/>
  <c r="A412" i="1" l="1"/>
  <c r="B411" i="1"/>
  <c r="I209" i="1"/>
  <c r="H209" i="1"/>
  <c r="E210" i="1"/>
  <c r="B412" i="1" l="1"/>
  <c r="J412" i="1" s="1"/>
  <c r="J411" i="1"/>
  <c r="A413" i="1"/>
  <c r="C210" i="1"/>
  <c r="F210" i="1" s="1"/>
  <c r="G210" i="1" s="1"/>
  <c r="A414" i="1" l="1"/>
  <c r="B413" i="1"/>
  <c r="H210" i="1"/>
  <c r="I210" i="1"/>
  <c r="E211" i="1"/>
  <c r="B414" i="1" l="1"/>
  <c r="J414" i="1" s="1"/>
  <c r="J413" i="1"/>
  <c r="A415" i="1"/>
  <c r="C211" i="1"/>
  <c r="F211" i="1" s="1"/>
  <c r="G211" i="1" s="1"/>
  <c r="A416" i="1" l="1"/>
  <c r="B415" i="1"/>
  <c r="I211" i="1"/>
  <c r="H211" i="1"/>
  <c r="E212" i="1"/>
  <c r="B416" i="1" l="1"/>
  <c r="J416" i="1" s="1"/>
  <c r="J415" i="1"/>
  <c r="A417" i="1"/>
  <c r="C212" i="1"/>
  <c r="F212" i="1" s="1"/>
  <c r="G212" i="1" s="1"/>
  <c r="A418" i="1" l="1"/>
  <c r="B417" i="1"/>
  <c r="I212" i="1"/>
  <c r="H212" i="1"/>
  <c r="E213" i="1"/>
  <c r="B418" i="1" l="1"/>
  <c r="J418" i="1" s="1"/>
  <c r="J417" i="1"/>
  <c r="A419" i="1"/>
  <c r="C213" i="1"/>
  <c r="F213" i="1" s="1"/>
  <c r="G213" i="1" s="1"/>
  <c r="A420" i="1" l="1"/>
  <c r="B419" i="1"/>
  <c r="I213" i="1"/>
  <c r="H213" i="1"/>
  <c r="E214" i="1"/>
  <c r="B420" i="1" l="1"/>
  <c r="J420" i="1" s="1"/>
  <c r="J419" i="1"/>
  <c r="A421" i="1"/>
  <c r="C214" i="1"/>
  <c r="F214" i="1" s="1"/>
  <c r="G214" i="1" s="1"/>
  <c r="A422" i="1" l="1"/>
  <c r="B421" i="1"/>
  <c r="H214" i="1"/>
  <c r="I214" i="1"/>
  <c r="E215" i="1"/>
  <c r="B422" i="1" l="1"/>
  <c r="J422" i="1" s="1"/>
  <c r="J421" i="1"/>
  <c r="A423" i="1"/>
  <c r="C215" i="1"/>
  <c r="F215" i="1" s="1"/>
  <c r="G215" i="1" s="1"/>
  <c r="A424" i="1" l="1"/>
  <c r="B423" i="1"/>
  <c r="I215" i="1"/>
  <c r="H215" i="1"/>
  <c r="E216" i="1"/>
  <c r="B424" i="1" l="1"/>
  <c r="J424" i="1" s="1"/>
  <c r="J423" i="1"/>
  <c r="A425" i="1"/>
  <c r="C216" i="1"/>
  <c r="F216" i="1" s="1"/>
  <c r="G216" i="1" s="1"/>
  <c r="A426" i="1" l="1"/>
  <c r="B425" i="1"/>
  <c r="I216" i="1"/>
  <c r="H216" i="1"/>
  <c r="E217" i="1"/>
  <c r="B426" i="1" l="1"/>
  <c r="J426" i="1" s="1"/>
  <c r="J425" i="1"/>
  <c r="A427" i="1"/>
  <c r="C217" i="1"/>
  <c r="F217" i="1" s="1"/>
  <c r="G217" i="1" s="1"/>
  <c r="A428" i="1" l="1"/>
  <c r="B427" i="1"/>
  <c r="I217" i="1"/>
  <c r="H217" i="1"/>
  <c r="E218" i="1"/>
  <c r="B428" i="1" l="1"/>
  <c r="J428" i="1" s="1"/>
  <c r="J427" i="1"/>
  <c r="A429" i="1"/>
  <c r="C218" i="1"/>
  <c r="F218" i="1" s="1"/>
  <c r="G218" i="1" s="1"/>
  <c r="A430" i="1" l="1"/>
  <c r="B429" i="1"/>
  <c r="H218" i="1"/>
  <c r="I218" i="1"/>
  <c r="E219" i="1"/>
  <c r="B430" i="1" l="1"/>
  <c r="J430" i="1" s="1"/>
  <c r="J429" i="1"/>
  <c r="A431" i="1"/>
  <c r="C219" i="1"/>
  <c r="F219" i="1" s="1"/>
  <c r="G219" i="1" s="1"/>
  <c r="A432" i="1" l="1"/>
  <c r="B431" i="1"/>
  <c r="I219" i="1"/>
  <c r="H219" i="1"/>
  <c r="E220" i="1"/>
  <c r="B432" i="1" l="1"/>
  <c r="J432" i="1" s="1"/>
  <c r="J431" i="1"/>
  <c r="A433" i="1"/>
  <c r="C220" i="1"/>
  <c r="F220" i="1" s="1"/>
  <c r="G220" i="1" s="1"/>
  <c r="A434" i="1" l="1"/>
  <c r="B433" i="1"/>
  <c r="I220" i="1"/>
  <c r="H220" i="1"/>
  <c r="E221" i="1"/>
  <c r="B434" i="1" l="1"/>
  <c r="J434" i="1" s="1"/>
  <c r="J433" i="1"/>
  <c r="A435" i="1"/>
  <c r="C221" i="1"/>
  <c r="F221" i="1" s="1"/>
  <c r="G221" i="1" s="1"/>
  <c r="A436" i="1" l="1"/>
  <c r="B435" i="1"/>
  <c r="I221" i="1"/>
  <c r="H221" i="1"/>
  <c r="E222" i="1"/>
  <c r="B436" i="1" l="1"/>
  <c r="J436" i="1" s="1"/>
  <c r="J435" i="1"/>
  <c r="A437" i="1"/>
  <c r="C222" i="1"/>
  <c r="F222" i="1" s="1"/>
  <c r="G222" i="1" s="1"/>
  <c r="A438" i="1" l="1"/>
  <c r="B437" i="1"/>
  <c r="I222" i="1"/>
  <c r="H222" i="1"/>
  <c r="E223" i="1"/>
  <c r="B438" i="1" l="1"/>
  <c r="J438" i="1" s="1"/>
  <c r="J437" i="1"/>
  <c r="A439" i="1"/>
  <c r="C223" i="1"/>
  <c r="F223" i="1" s="1"/>
  <c r="G223" i="1" s="1"/>
  <c r="A440" i="1" l="1"/>
  <c r="B439" i="1"/>
  <c r="I223" i="1"/>
  <c r="H223" i="1"/>
  <c r="E224" i="1"/>
  <c r="B440" i="1" l="1"/>
  <c r="J440" i="1" s="1"/>
  <c r="J439" i="1"/>
  <c r="A441" i="1"/>
  <c r="C224" i="1"/>
  <c r="F224" i="1" s="1"/>
  <c r="G224" i="1" s="1"/>
  <c r="A442" i="1" l="1"/>
  <c r="B441" i="1"/>
  <c r="H224" i="1"/>
  <c r="I224" i="1"/>
  <c r="E225" i="1"/>
  <c r="B442" i="1" l="1"/>
  <c r="J442" i="1" s="1"/>
  <c r="J441" i="1"/>
  <c r="A443" i="1"/>
  <c r="C225" i="1"/>
  <c r="F225" i="1" s="1"/>
  <c r="G225" i="1" s="1"/>
  <c r="A444" i="1" l="1"/>
  <c r="B443" i="1"/>
  <c r="I225" i="1"/>
  <c r="H225" i="1"/>
  <c r="E226" i="1"/>
  <c r="B444" i="1" l="1"/>
  <c r="J444" i="1" s="1"/>
  <c r="J443" i="1"/>
  <c r="A445" i="1"/>
  <c r="C226" i="1"/>
  <c r="F226" i="1" s="1"/>
  <c r="G226" i="1" s="1"/>
  <c r="A446" i="1" l="1"/>
  <c r="B445" i="1"/>
  <c r="H226" i="1"/>
  <c r="I226" i="1"/>
  <c r="E227" i="1"/>
  <c r="B446" i="1" l="1"/>
  <c r="J446" i="1" s="1"/>
  <c r="J445" i="1"/>
  <c r="A447" i="1"/>
  <c r="C227" i="1"/>
  <c r="F227" i="1" s="1"/>
  <c r="G227" i="1" s="1"/>
  <c r="A448" i="1" l="1"/>
  <c r="B447" i="1"/>
  <c r="I227" i="1"/>
  <c r="H227" i="1"/>
  <c r="E228" i="1"/>
  <c r="B448" i="1" l="1"/>
  <c r="J448" i="1" s="1"/>
  <c r="J447" i="1"/>
  <c r="A449" i="1"/>
  <c r="C228" i="1"/>
  <c r="F228" i="1" s="1"/>
  <c r="G228" i="1" s="1"/>
  <c r="A450" i="1" l="1"/>
  <c r="B449" i="1"/>
  <c r="I228" i="1"/>
  <c r="H228" i="1"/>
  <c r="E229" i="1"/>
  <c r="B450" i="1" l="1"/>
  <c r="J450" i="1" s="1"/>
  <c r="J449" i="1"/>
  <c r="A451" i="1"/>
  <c r="C229" i="1"/>
  <c r="F229" i="1" s="1"/>
  <c r="G229" i="1" s="1"/>
  <c r="A452" i="1" l="1"/>
  <c r="B451" i="1"/>
  <c r="I229" i="1"/>
  <c r="H229" i="1"/>
  <c r="E230" i="1"/>
  <c r="B452" i="1" l="1"/>
  <c r="J452" i="1" s="1"/>
  <c r="J451" i="1"/>
  <c r="A453" i="1"/>
  <c r="C230" i="1"/>
  <c r="F230" i="1" s="1"/>
  <c r="G230" i="1" s="1"/>
  <c r="A454" i="1" l="1"/>
  <c r="B453" i="1"/>
  <c r="H230" i="1"/>
  <c r="I230" i="1"/>
  <c r="E231" i="1"/>
  <c r="B454" i="1" l="1"/>
  <c r="J454" i="1" s="1"/>
  <c r="J453" i="1"/>
  <c r="A455" i="1"/>
  <c r="C231" i="1"/>
  <c r="F231" i="1" s="1"/>
  <c r="G231" i="1" s="1"/>
  <c r="A456" i="1" l="1"/>
  <c r="B455" i="1"/>
  <c r="I231" i="1"/>
  <c r="H231" i="1"/>
  <c r="E232" i="1"/>
  <c r="B456" i="1" l="1"/>
  <c r="J456" i="1" s="1"/>
  <c r="J455" i="1"/>
  <c r="A457" i="1"/>
  <c r="C232" i="1"/>
  <c r="F232" i="1" s="1"/>
  <c r="G232" i="1" s="1"/>
  <c r="A458" i="1" l="1"/>
  <c r="B457" i="1"/>
  <c r="H232" i="1"/>
  <c r="I232" i="1"/>
  <c r="E233" i="1"/>
  <c r="B458" i="1" l="1"/>
  <c r="J458" i="1" s="1"/>
  <c r="J457" i="1"/>
  <c r="A459" i="1"/>
  <c r="C233" i="1"/>
  <c r="F233" i="1" s="1"/>
  <c r="G233" i="1" s="1"/>
  <c r="A460" i="1" l="1"/>
  <c r="B459" i="1"/>
  <c r="I233" i="1"/>
  <c r="H233" i="1"/>
  <c r="E234" i="1"/>
  <c r="B460" i="1" l="1"/>
  <c r="J460" i="1" s="1"/>
  <c r="J459" i="1"/>
  <c r="A461" i="1"/>
  <c r="C234" i="1"/>
  <c r="F234" i="1" s="1"/>
  <c r="G234" i="1" s="1"/>
  <c r="A462" i="1" l="1"/>
  <c r="B461" i="1"/>
  <c r="H234" i="1"/>
  <c r="I234" i="1"/>
  <c r="E235" i="1"/>
  <c r="B462" i="1" l="1"/>
  <c r="J462" i="1" s="1"/>
  <c r="J461" i="1"/>
  <c r="A463" i="1"/>
  <c r="C235" i="1"/>
  <c r="F235" i="1" s="1"/>
  <c r="G235" i="1" s="1"/>
  <c r="A464" i="1" l="1"/>
  <c r="B463" i="1"/>
  <c r="I235" i="1"/>
  <c r="H235" i="1"/>
  <c r="E236" i="1"/>
  <c r="B464" i="1" l="1"/>
  <c r="J464" i="1" s="1"/>
  <c r="J463" i="1"/>
  <c r="A465" i="1"/>
  <c r="C236" i="1"/>
  <c r="F236" i="1" s="1"/>
  <c r="G236" i="1" s="1"/>
  <c r="A466" i="1" l="1"/>
  <c r="B465" i="1"/>
  <c r="H236" i="1"/>
  <c r="I236" i="1"/>
  <c r="E237" i="1"/>
  <c r="B466" i="1" l="1"/>
  <c r="J466" i="1" s="1"/>
  <c r="J465" i="1"/>
  <c r="A467" i="1"/>
  <c r="C237" i="1"/>
  <c r="F237" i="1" s="1"/>
  <c r="G237" i="1" s="1"/>
  <c r="A468" i="1" l="1"/>
  <c r="B467" i="1"/>
  <c r="I237" i="1"/>
  <c r="H237" i="1"/>
  <c r="E238" i="1"/>
  <c r="B468" i="1" l="1"/>
  <c r="J468" i="1" s="1"/>
  <c r="J467" i="1"/>
  <c r="A469" i="1"/>
  <c r="C238" i="1"/>
  <c r="F238" i="1" s="1"/>
  <c r="G238" i="1" s="1"/>
  <c r="A470" i="1" l="1"/>
  <c r="B469" i="1"/>
  <c r="H238" i="1"/>
  <c r="I238" i="1"/>
  <c r="E239" i="1"/>
  <c r="B470" i="1" l="1"/>
  <c r="J470" i="1" s="1"/>
  <c r="J469" i="1"/>
  <c r="A471" i="1"/>
  <c r="C239" i="1"/>
  <c r="F239" i="1" s="1"/>
  <c r="G239" i="1" s="1"/>
  <c r="A472" i="1" l="1"/>
  <c r="B471" i="1"/>
  <c r="I239" i="1"/>
  <c r="H239" i="1"/>
  <c r="E240" i="1"/>
  <c r="B472" i="1" l="1"/>
  <c r="J472" i="1" s="1"/>
  <c r="J471" i="1"/>
  <c r="A473" i="1"/>
  <c r="C240" i="1"/>
  <c r="F240" i="1" s="1"/>
  <c r="G240" i="1" s="1"/>
  <c r="A474" i="1" l="1"/>
  <c r="B473" i="1"/>
  <c r="H240" i="1"/>
  <c r="I240" i="1"/>
  <c r="E241" i="1"/>
  <c r="B474" i="1" l="1"/>
  <c r="J474" i="1" s="1"/>
  <c r="J473" i="1"/>
  <c r="A475" i="1"/>
  <c r="C241" i="1"/>
  <c r="F241" i="1" s="1"/>
  <c r="G241" i="1" s="1"/>
  <c r="A476" i="1" l="1"/>
  <c r="B475" i="1"/>
  <c r="I241" i="1"/>
  <c r="H241" i="1"/>
  <c r="E242" i="1"/>
  <c r="B476" i="1" l="1"/>
  <c r="J476" i="1" s="1"/>
  <c r="J475" i="1"/>
  <c r="A477" i="1"/>
  <c r="C242" i="1"/>
  <c r="F242" i="1" s="1"/>
  <c r="G242" i="1" s="1"/>
  <c r="A478" i="1" l="1"/>
  <c r="B477" i="1"/>
  <c r="H242" i="1"/>
  <c r="I242" i="1"/>
  <c r="E243" i="1"/>
  <c r="B478" i="1" l="1"/>
  <c r="J478" i="1" s="1"/>
  <c r="J477" i="1"/>
  <c r="A479" i="1"/>
  <c r="C243" i="1"/>
  <c r="F243" i="1" s="1"/>
  <c r="G243" i="1" s="1"/>
  <c r="A480" i="1" l="1"/>
  <c r="B479" i="1"/>
  <c r="I243" i="1"/>
  <c r="H243" i="1"/>
  <c r="E244" i="1"/>
  <c r="B480" i="1" l="1"/>
  <c r="J480" i="1" s="1"/>
  <c r="J479" i="1"/>
  <c r="A481" i="1"/>
  <c r="C244" i="1"/>
  <c r="F244" i="1" s="1"/>
  <c r="G244" i="1" s="1"/>
  <c r="A482" i="1" l="1"/>
  <c r="B481" i="1"/>
  <c r="H244" i="1"/>
  <c r="I244" i="1"/>
  <c r="E245" i="1"/>
  <c r="B482" i="1" l="1"/>
  <c r="J482" i="1" s="1"/>
  <c r="J481" i="1"/>
  <c r="A483" i="1"/>
  <c r="C245" i="1"/>
  <c r="F245" i="1" s="1"/>
  <c r="G245" i="1" s="1"/>
  <c r="A484" i="1" l="1"/>
  <c r="B483" i="1"/>
  <c r="I245" i="1"/>
  <c r="H245" i="1"/>
  <c r="E246" i="1"/>
  <c r="B484" i="1" l="1"/>
  <c r="J484" i="1" s="1"/>
  <c r="J483" i="1"/>
  <c r="A485" i="1"/>
  <c r="C246" i="1"/>
  <c r="F246" i="1" s="1"/>
  <c r="G246" i="1" s="1"/>
  <c r="A486" i="1" l="1"/>
  <c r="B485" i="1"/>
  <c r="H246" i="1"/>
  <c r="I246" i="1"/>
  <c r="E247" i="1"/>
  <c r="B486" i="1" l="1"/>
  <c r="J486" i="1" s="1"/>
  <c r="J485" i="1"/>
  <c r="A487" i="1"/>
  <c r="C247" i="1"/>
  <c r="F247" i="1" s="1"/>
  <c r="G247" i="1" s="1"/>
  <c r="A488" i="1" l="1"/>
  <c r="B487" i="1"/>
  <c r="I247" i="1"/>
  <c r="H247" i="1"/>
  <c r="E248" i="1"/>
  <c r="B488" i="1" l="1"/>
  <c r="J488" i="1" s="1"/>
  <c r="J487" i="1"/>
  <c r="A489" i="1"/>
  <c r="C248" i="1"/>
  <c r="F248" i="1" s="1"/>
  <c r="G248" i="1" s="1"/>
  <c r="A490" i="1" l="1"/>
  <c r="B489" i="1"/>
  <c r="H248" i="1"/>
  <c r="I248" i="1"/>
  <c r="E249" i="1"/>
  <c r="B490" i="1" l="1"/>
  <c r="J490" i="1" s="1"/>
  <c r="J489" i="1"/>
  <c r="A491" i="1"/>
  <c r="C249" i="1"/>
  <c r="F249" i="1" s="1"/>
  <c r="G249" i="1" s="1"/>
  <c r="A492" i="1" l="1"/>
  <c r="B491" i="1"/>
  <c r="I249" i="1"/>
  <c r="H249" i="1"/>
  <c r="E250" i="1"/>
  <c r="B492" i="1" l="1"/>
  <c r="J492" i="1" s="1"/>
  <c r="J491" i="1"/>
  <c r="A493" i="1"/>
  <c r="C250" i="1"/>
  <c r="F250" i="1" s="1"/>
  <c r="G250" i="1" s="1"/>
  <c r="A494" i="1" l="1"/>
  <c r="B493" i="1"/>
  <c r="H250" i="1"/>
  <c r="I250" i="1"/>
  <c r="E251" i="1"/>
  <c r="B494" i="1" l="1"/>
  <c r="J494" i="1" s="1"/>
  <c r="J493" i="1"/>
  <c r="A495" i="1"/>
  <c r="C251" i="1"/>
  <c r="F251" i="1" s="1"/>
  <c r="G251" i="1" s="1"/>
  <c r="A496" i="1" l="1"/>
  <c r="B495" i="1"/>
  <c r="I251" i="1"/>
  <c r="H251" i="1"/>
  <c r="E252" i="1"/>
  <c r="B496" i="1" l="1"/>
  <c r="J496" i="1" s="1"/>
  <c r="J495" i="1"/>
  <c r="A497" i="1"/>
  <c r="C252" i="1"/>
  <c r="F252" i="1" s="1"/>
  <c r="G252" i="1" s="1"/>
  <c r="A498" i="1" l="1"/>
  <c r="B497" i="1"/>
  <c r="H252" i="1"/>
  <c r="I252" i="1"/>
  <c r="E253" i="1"/>
  <c r="B498" i="1" l="1"/>
  <c r="J498" i="1" s="1"/>
  <c r="J497" i="1"/>
  <c r="A499" i="1"/>
  <c r="C253" i="1"/>
  <c r="F253" i="1" s="1"/>
  <c r="G253" i="1" s="1"/>
  <c r="A500" i="1" l="1"/>
  <c r="B499" i="1"/>
  <c r="I253" i="1"/>
  <c r="H253" i="1"/>
  <c r="E254" i="1"/>
  <c r="B500" i="1" l="1"/>
  <c r="J500" i="1" s="1"/>
  <c r="J499" i="1"/>
  <c r="A501" i="1"/>
  <c r="C254" i="1"/>
  <c r="F254" i="1" s="1"/>
  <c r="G254" i="1" s="1"/>
  <c r="A502" i="1" l="1"/>
  <c r="B501" i="1"/>
  <c r="H254" i="1"/>
  <c r="I254" i="1"/>
  <c r="E255" i="1"/>
  <c r="B502" i="1" l="1"/>
  <c r="J502" i="1" s="1"/>
  <c r="J501" i="1"/>
  <c r="A503" i="1"/>
  <c r="C255" i="1"/>
  <c r="F255" i="1" s="1"/>
  <c r="G255" i="1" s="1"/>
  <c r="A504" i="1" l="1"/>
  <c r="B503" i="1"/>
  <c r="I255" i="1"/>
  <c r="H255" i="1"/>
  <c r="E256" i="1"/>
  <c r="B504" i="1" l="1"/>
  <c r="J504" i="1" s="1"/>
  <c r="J503" i="1"/>
  <c r="A505" i="1"/>
  <c r="C256" i="1"/>
  <c r="F256" i="1" s="1"/>
  <c r="G256" i="1" s="1"/>
  <c r="A506" i="1" l="1"/>
  <c r="B505" i="1"/>
  <c r="H256" i="1"/>
  <c r="I256" i="1"/>
  <c r="E257" i="1"/>
  <c r="B506" i="1" l="1"/>
  <c r="J506" i="1" s="1"/>
  <c r="J505" i="1"/>
  <c r="A507" i="1"/>
  <c r="C257" i="1"/>
  <c r="F257" i="1" s="1"/>
  <c r="G257" i="1" s="1"/>
  <c r="A508" i="1" l="1"/>
  <c r="B507" i="1"/>
  <c r="I257" i="1"/>
  <c r="H257" i="1"/>
  <c r="E258" i="1"/>
  <c r="B508" i="1" l="1"/>
  <c r="J508" i="1" s="1"/>
  <c r="J507" i="1"/>
  <c r="A509" i="1"/>
  <c r="C258" i="1"/>
  <c r="F258" i="1" s="1"/>
  <c r="G258" i="1" s="1"/>
  <c r="A510" i="1" l="1"/>
  <c r="B509" i="1"/>
  <c r="H258" i="1"/>
  <c r="I258" i="1"/>
  <c r="E259" i="1"/>
  <c r="B510" i="1" l="1"/>
  <c r="J510" i="1" s="1"/>
  <c r="J509" i="1"/>
  <c r="A511" i="1"/>
  <c r="C259" i="1"/>
  <c r="F259" i="1" s="1"/>
  <c r="G259" i="1" s="1"/>
  <c r="A512" i="1" l="1"/>
  <c r="B511" i="1"/>
  <c r="I259" i="1"/>
  <c r="H259" i="1"/>
  <c r="E260" i="1"/>
  <c r="B512" i="1" l="1"/>
  <c r="J512" i="1" s="1"/>
  <c r="J511" i="1"/>
  <c r="A513" i="1"/>
  <c r="C260" i="1"/>
  <c r="F260" i="1" s="1"/>
  <c r="G260" i="1" s="1"/>
  <c r="A514" i="1" l="1"/>
  <c r="B513" i="1"/>
  <c r="H260" i="1"/>
  <c r="I260" i="1"/>
  <c r="E261" i="1"/>
  <c r="B514" i="1" l="1"/>
  <c r="J514" i="1" s="1"/>
  <c r="J513" i="1"/>
  <c r="A515" i="1"/>
  <c r="C261" i="1"/>
  <c r="F261" i="1" s="1"/>
  <c r="G261" i="1" s="1"/>
  <c r="A516" i="1" l="1"/>
  <c r="B515" i="1"/>
  <c r="I261" i="1"/>
  <c r="H261" i="1"/>
  <c r="E262" i="1"/>
  <c r="B516" i="1" l="1"/>
  <c r="J516" i="1" s="1"/>
  <c r="J515" i="1"/>
  <c r="A517" i="1"/>
  <c r="C262" i="1"/>
  <c r="F262" i="1" s="1"/>
  <c r="G262" i="1" s="1"/>
  <c r="A518" i="1" l="1"/>
  <c r="B517" i="1"/>
  <c r="H262" i="1"/>
  <c r="I262" i="1"/>
  <c r="E263" i="1"/>
  <c r="B518" i="1" l="1"/>
  <c r="J518" i="1" s="1"/>
  <c r="J517" i="1"/>
  <c r="A519" i="1"/>
  <c r="C263" i="1"/>
  <c r="F263" i="1" s="1"/>
  <c r="G263" i="1" s="1"/>
  <c r="A520" i="1" l="1"/>
  <c r="B519" i="1"/>
  <c r="I263" i="1"/>
  <c r="H263" i="1"/>
  <c r="E264" i="1"/>
  <c r="B520" i="1" l="1"/>
  <c r="J520" i="1" s="1"/>
  <c r="J519" i="1"/>
  <c r="A521" i="1"/>
  <c r="C264" i="1"/>
  <c r="F264" i="1" s="1"/>
  <c r="G264" i="1" s="1"/>
  <c r="A522" i="1" l="1"/>
  <c r="B521" i="1"/>
  <c r="H264" i="1"/>
  <c r="I264" i="1"/>
  <c r="E265" i="1"/>
  <c r="B522" i="1" l="1"/>
  <c r="J522" i="1" s="1"/>
  <c r="J521" i="1"/>
  <c r="A523" i="1"/>
  <c r="C265" i="1"/>
  <c r="F265" i="1" s="1"/>
  <c r="G265" i="1" s="1"/>
  <c r="A524" i="1" l="1"/>
  <c r="B523" i="1"/>
  <c r="I265" i="1"/>
  <c r="H265" i="1"/>
  <c r="E266" i="1"/>
  <c r="B524" i="1" l="1"/>
  <c r="J524" i="1" s="1"/>
  <c r="J523" i="1"/>
  <c r="A525" i="1"/>
  <c r="C266" i="1"/>
  <c r="F266" i="1" s="1"/>
  <c r="G266" i="1" s="1"/>
  <c r="A526" i="1" l="1"/>
  <c r="B525" i="1"/>
  <c r="H266" i="1"/>
  <c r="I266" i="1"/>
  <c r="E267" i="1"/>
  <c r="B526" i="1" l="1"/>
  <c r="J526" i="1" s="1"/>
  <c r="J525" i="1"/>
  <c r="A527" i="1"/>
  <c r="C267" i="1"/>
  <c r="F267" i="1" s="1"/>
  <c r="G267" i="1" s="1"/>
  <c r="A528" i="1" l="1"/>
  <c r="B527" i="1"/>
  <c r="I267" i="1"/>
  <c r="H267" i="1"/>
  <c r="E268" i="1"/>
  <c r="B528" i="1" l="1"/>
  <c r="J528" i="1" s="1"/>
  <c r="J527" i="1"/>
  <c r="A529" i="1"/>
  <c r="C268" i="1"/>
  <c r="F268" i="1" s="1"/>
  <c r="G268" i="1" s="1"/>
  <c r="A530" i="1" l="1"/>
  <c r="B529" i="1"/>
  <c r="H268" i="1"/>
  <c r="I268" i="1"/>
  <c r="E269" i="1"/>
  <c r="B530" i="1" l="1"/>
  <c r="J530" i="1" s="1"/>
  <c r="J529" i="1"/>
  <c r="A531" i="1"/>
  <c r="C269" i="1"/>
  <c r="F269" i="1" s="1"/>
  <c r="G269" i="1" s="1"/>
  <c r="A532" i="1" l="1"/>
  <c r="B531" i="1"/>
  <c r="I269" i="1"/>
  <c r="H269" i="1"/>
  <c r="E270" i="1"/>
  <c r="B532" i="1" l="1"/>
  <c r="J532" i="1" s="1"/>
  <c r="J531" i="1"/>
  <c r="A533" i="1"/>
  <c r="C270" i="1"/>
  <c r="F270" i="1" s="1"/>
  <c r="G270" i="1" s="1"/>
  <c r="A534" i="1" l="1"/>
  <c r="B533" i="1"/>
  <c r="H270" i="1"/>
  <c r="I270" i="1"/>
  <c r="E271" i="1"/>
  <c r="B534" i="1" l="1"/>
  <c r="J534" i="1" s="1"/>
  <c r="J533" i="1"/>
  <c r="A535" i="1"/>
  <c r="C271" i="1"/>
  <c r="F271" i="1" s="1"/>
  <c r="G271" i="1" s="1"/>
  <c r="A536" i="1" l="1"/>
  <c r="B535" i="1"/>
  <c r="I271" i="1"/>
  <c r="H271" i="1"/>
  <c r="E272" i="1"/>
  <c r="B536" i="1" l="1"/>
  <c r="J536" i="1" s="1"/>
  <c r="J535" i="1"/>
  <c r="A537" i="1"/>
  <c r="C272" i="1"/>
  <c r="F272" i="1" s="1"/>
  <c r="G272" i="1" s="1"/>
  <c r="A538" i="1" l="1"/>
  <c r="B537" i="1"/>
  <c r="H272" i="1"/>
  <c r="I272" i="1"/>
  <c r="E273" i="1"/>
  <c r="B538" i="1" l="1"/>
  <c r="J538" i="1" s="1"/>
  <c r="J537" i="1"/>
  <c r="A539" i="1"/>
  <c r="C273" i="1"/>
  <c r="F273" i="1" s="1"/>
  <c r="G273" i="1" s="1"/>
  <c r="A540" i="1" l="1"/>
  <c r="B539" i="1"/>
  <c r="I273" i="1"/>
  <c r="H273" i="1"/>
  <c r="E274" i="1"/>
  <c r="B540" i="1" l="1"/>
  <c r="J540" i="1" s="1"/>
  <c r="J539" i="1"/>
  <c r="A541" i="1"/>
  <c r="C274" i="1"/>
  <c r="F274" i="1" s="1"/>
  <c r="G274" i="1" s="1"/>
  <c r="A542" i="1" l="1"/>
  <c r="B541" i="1"/>
  <c r="H274" i="1"/>
  <c r="I274" i="1"/>
  <c r="E275" i="1"/>
  <c r="B542" i="1" l="1"/>
  <c r="J542" i="1" s="1"/>
  <c r="J541" i="1"/>
  <c r="A543" i="1"/>
  <c r="C275" i="1"/>
  <c r="F275" i="1" s="1"/>
  <c r="G275" i="1" s="1"/>
  <c r="A544" i="1" l="1"/>
  <c r="B543" i="1"/>
  <c r="I275" i="1"/>
  <c r="H275" i="1"/>
  <c r="E276" i="1"/>
  <c r="B544" i="1" l="1"/>
  <c r="J544" i="1" s="1"/>
  <c r="J543" i="1"/>
  <c r="A545" i="1"/>
  <c r="C276" i="1"/>
  <c r="F276" i="1" s="1"/>
  <c r="G276" i="1" s="1"/>
  <c r="A546" i="1" l="1"/>
  <c r="B545" i="1"/>
  <c r="H276" i="1"/>
  <c r="I276" i="1"/>
  <c r="E277" i="1"/>
  <c r="B546" i="1" l="1"/>
  <c r="J546" i="1" s="1"/>
  <c r="J545" i="1"/>
  <c r="A547" i="1"/>
  <c r="C277" i="1"/>
  <c r="F277" i="1" s="1"/>
  <c r="G277" i="1" s="1"/>
  <c r="A548" i="1" l="1"/>
  <c r="B547" i="1"/>
  <c r="I277" i="1"/>
  <c r="H277" i="1"/>
  <c r="E278" i="1"/>
  <c r="B548" i="1" l="1"/>
  <c r="J548" i="1" s="1"/>
  <c r="J547" i="1"/>
  <c r="A549" i="1"/>
  <c r="C278" i="1"/>
  <c r="F278" i="1" s="1"/>
  <c r="G278" i="1" s="1"/>
  <c r="A550" i="1" l="1"/>
  <c r="B549" i="1"/>
  <c r="H278" i="1"/>
  <c r="I278" i="1"/>
  <c r="E279" i="1"/>
  <c r="B550" i="1" l="1"/>
  <c r="J550" i="1" s="1"/>
  <c r="J549" i="1"/>
  <c r="A551" i="1"/>
  <c r="C279" i="1"/>
  <c r="F279" i="1" s="1"/>
  <c r="G279" i="1" s="1"/>
  <c r="A552" i="1" l="1"/>
  <c r="B551" i="1"/>
  <c r="I279" i="1"/>
  <c r="H279" i="1"/>
  <c r="E280" i="1"/>
  <c r="B552" i="1" l="1"/>
  <c r="J552" i="1" s="1"/>
  <c r="J551" i="1"/>
  <c r="A553" i="1"/>
  <c r="C280" i="1"/>
  <c r="F280" i="1" s="1"/>
  <c r="G280" i="1" s="1"/>
  <c r="A554" i="1" l="1"/>
  <c r="B553" i="1"/>
  <c r="H280" i="1"/>
  <c r="I280" i="1"/>
  <c r="E281" i="1"/>
  <c r="B554" i="1" l="1"/>
  <c r="J554" i="1" s="1"/>
  <c r="J553" i="1"/>
  <c r="A555" i="1"/>
  <c r="C281" i="1"/>
  <c r="F281" i="1" s="1"/>
  <c r="G281" i="1" s="1"/>
  <c r="A556" i="1" l="1"/>
  <c r="B555" i="1"/>
  <c r="I281" i="1"/>
  <c r="H281" i="1"/>
  <c r="E282" i="1"/>
  <c r="B556" i="1" l="1"/>
  <c r="J556" i="1" s="1"/>
  <c r="J555" i="1"/>
  <c r="A557" i="1"/>
  <c r="C282" i="1"/>
  <c r="F282" i="1" s="1"/>
  <c r="G282" i="1" s="1"/>
  <c r="A558" i="1" l="1"/>
  <c r="B557" i="1"/>
  <c r="H282" i="1"/>
  <c r="I282" i="1"/>
  <c r="E283" i="1"/>
  <c r="B558" i="1" l="1"/>
  <c r="J558" i="1" s="1"/>
  <c r="J557" i="1"/>
  <c r="A559" i="1"/>
  <c r="C283" i="1"/>
  <c r="F283" i="1" s="1"/>
  <c r="G283" i="1" s="1"/>
  <c r="A560" i="1" l="1"/>
  <c r="B559" i="1"/>
  <c r="I283" i="1"/>
  <c r="H283" i="1"/>
  <c r="E284" i="1"/>
  <c r="B560" i="1" l="1"/>
  <c r="J560" i="1" s="1"/>
  <c r="J559" i="1"/>
  <c r="A561" i="1"/>
  <c r="C284" i="1"/>
  <c r="F284" i="1" s="1"/>
  <c r="G284" i="1" s="1"/>
  <c r="A562" i="1" l="1"/>
  <c r="B561" i="1"/>
  <c r="H284" i="1"/>
  <c r="I284" i="1"/>
  <c r="E285" i="1"/>
  <c r="B562" i="1" l="1"/>
  <c r="J562" i="1" s="1"/>
  <c r="J561" i="1"/>
  <c r="A563" i="1"/>
  <c r="C285" i="1"/>
  <c r="F285" i="1" s="1"/>
  <c r="G285" i="1" s="1"/>
  <c r="A564" i="1" l="1"/>
  <c r="B563" i="1"/>
  <c r="I285" i="1"/>
  <c r="H285" i="1"/>
  <c r="E286" i="1"/>
  <c r="B564" i="1" l="1"/>
  <c r="J564" i="1" s="1"/>
  <c r="J563" i="1"/>
  <c r="A565" i="1"/>
  <c r="C286" i="1"/>
  <c r="F286" i="1" s="1"/>
  <c r="G286" i="1" s="1"/>
  <c r="A566" i="1" l="1"/>
  <c r="B565" i="1"/>
  <c r="H286" i="1"/>
  <c r="I286" i="1"/>
  <c r="E287" i="1"/>
  <c r="B566" i="1" l="1"/>
  <c r="J566" i="1" s="1"/>
  <c r="J565" i="1"/>
  <c r="A567" i="1"/>
  <c r="C287" i="1"/>
  <c r="F287" i="1" s="1"/>
  <c r="G287" i="1" s="1"/>
  <c r="A568" i="1" l="1"/>
  <c r="B567" i="1"/>
  <c r="I287" i="1"/>
  <c r="H287" i="1"/>
  <c r="E288" i="1"/>
  <c r="B568" i="1" l="1"/>
  <c r="J568" i="1" s="1"/>
  <c r="J567" i="1"/>
  <c r="A569" i="1"/>
  <c r="C288" i="1"/>
  <c r="F288" i="1" s="1"/>
  <c r="G288" i="1" s="1"/>
  <c r="A570" i="1" l="1"/>
  <c r="B569" i="1"/>
  <c r="H288" i="1"/>
  <c r="I288" i="1"/>
  <c r="E289" i="1"/>
  <c r="B570" i="1" l="1"/>
  <c r="J570" i="1" s="1"/>
  <c r="J569" i="1"/>
  <c r="A571" i="1"/>
  <c r="C289" i="1"/>
  <c r="F289" i="1" s="1"/>
  <c r="G289" i="1" s="1"/>
  <c r="A572" i="1" l="1"/>
  <c r="B571" i="1"/>
  <c r="I289" i="1"/>
  <c r="H289" i="1"/>
  <c r="E290" i="1"/>
  <c r="B572" i="1" l="1"/>
  <c r="J572" i="1" s="1"/>
  <c r="J571" i="1"/>
  <c r="A573" i="1"/>
  <c r="C290" i="1"/>
  <c r="F290" i="1" s="1"/>
  <c r="G290" i="1" s="1"/>
  <c r="A574" i="1" l="1"/>
  <c r="B573" i="1"/>
  <c r="H290" i="1"/>
  <c r="I290" i="1"/>
  <c r="E291" i="1"/>
  <c r="B574" i="1" l="1"/>
  <c r="J574" i="1" s="1"/>
  <c r="J573" i="1"/>
  <c r="A575" i="1"/>
  <c r="C291" i="1"/>
  <c r="F291" i="1" s="1"/>
  <c r="G291" i="1" s="1"/>
  <c r="A576" i="1" l="1"/>
  <c r="B575" i="1"/>
  <c r="I291" i="1"/>
  <c r="H291" i="1"/>
  <c r="E292" i="1"/>
  <c r="B576" i="1" l="1"/>
  <c r="J576" i="1" s="1"/>
  <c r="J575" i="1"/>
  <c r="A577" i="1"/>
  <c r="C292" i="1"/>
  <c r="F292" i="1" s="1"/>
  <c r="G292" i="1" s="1"/>
  <c r="A578" i="1" l="1"/>
  <c r="B577" i="1"/>
  <c r="H292" i="1"/>
  <c r="I292" i="1"/>
  <c r="E293" i="1"/>
  <c r="B578" i="1" l="1"/>
  <c r="J578" i="1" s="1"/>
  <c r="J577" i="1"/>
  <c r="A579" i="1"/>
  <c r="C293" i="1"/>
  <c r="F293" i="1" s="1"/>
  <c r="G293" i="1" s="1"/>
  <c r="A580" i="1" l="1"/>
  <c r="B579" i="1"/>
  <c r="I293" i="1"/>
  <c r="H293" i="1"/>
  <c r="E294" i="1"/>
  <c r="B580" i="1" l="1"/>
  <c r="J580" i="1" s="1"/>
  <c r="J579" i="1"/>
  <c r="A581" i="1"/>
  <c r="C294" i="1"/>
  <c r="F294" i="1" s="1"/>
  <c r="G294" i="1" s="1"/>
  <c r="A582" i="1" l="1"/>
  <c r="B581" i="1"/>
  <c r="H294" i="1"/>
  <c r="I294" i="1"/>
  <c r="E295" i="1"/>
  <c r="B582" i="1" l="1"/>
  <c r="J582" i="1" s="1"/>
  <c r="J581" i="1"/>
  <c r="A583" i="1"/>
  <c r="C295" i="1"/>
  <c r="F295" i="1" s="1"/>
  <c r="G295" i="1" s="1"/>
  <c r="A584" i="1" l="1"/>
  <c r="B583" i="1"/>
  <c r="I295" i="1"/>
  <c r="H295" i="1"/>
  <c r="E296" i="1"/>
  <c r="B584" i="1" l="1"/>
  <c r="J584" i="1" s="1"/>
  <c r="J583" i="1"/>
  <c r="A585" i="1"/>
  <c r="C296" i="1"/>
  <c r="F296" i="1" s="1"/>
  <c r="G296" i="1" s="1"/>
  <c r="A586" i="1" l="1"/>
  <c r="B585" i="1"/>
  <c r="H296" i="1"/>
  <c r="I296" i="1"/>
  <c r="E297" i="1"/>
  <c r="B586" i="1" l="1"/>
  <c r="J585" i="1"/>
  <c r="A587" i="1"/>
  <c r="C297" i="1"/>
  <c r="F297" i="1" s="1"/>
  <c r="G297" i="1" s="1"/>
  <c r="B587" i="1" l="1"/>
  <c r="J587" i="1" s="1"/>
  <c r="J586" i="1"/>
  <c r="A588" i="1"/>
  <c r="I297" i="1"/>
  <c r="H297" i="1"/>
  <c r="E298" i="1"/>
  <c r="B588" i="1" l="1"/>
  <c r="J588" i="1" s="1"/>
  <c r="A589" i="1"/>
  <c r="C298" i="1"/>
  <c r="F298" i="1" s="1"/>
  <c r="G298" i="1" s="1"/>
  <c r="A590" i="1" l="1"/>
  <c r="B589" i="1"/>
  <c r="H298" i="1"/>
  <c r="I298" i="1"/>
  <c r="E299" i="1"/>
  <c r="B590" i="1" l="1"/>
  <c r="J590" i="1" s="1"/>
  <c r="J589" i="1"/>
  <c r="A591" i="1"/>
  <c r="C299" i="1"/>
  <c r="F299" i="1" s="1"/>
  <c r="G299" i="1" s="1"/>
  <c r="A592" i="1" l="1"/>
  <c r="B591" i="1"/>
  <c r="I299" i="1"/>
  <c r="H299" i="1"/>
  <c r="E300" i="1"/>
  <c r="B592" i="1" l="1"/>
  <c r="J592" i="1" s="1"/>
  <c r="J591" i="1"/>
  <c r="A593" i="1"/>
  <c r="C300" i="1"/>
  <c r="F300" i="1" s="1"/>
  <c r="G300" i="1" s="1"/>
  <c r="A594" i="1" l="1"/>
  <c r="B593" i="1"/>
  <c r="H300" i="1"/>
  <c r="I300" i="1"/>
  <c r="E301" i="1"/>
  <c r="B594" i="1" l="1"/>
  <c r="J594" i="1" s="1"/>
  <c r="J593" i="1"/>
  <c r="A595" i="1"/>
  <c r="C301" i="1"/>
  <c r="F301" i="1" s="1"/>
  <c r="G301" i="1" s="1"/>
  <c r="A596" i="1" l="1"/>
  <c r="B595" i="1"/>
  <c r="I301" i="1"/>
  <c r="H301" i="1"/>
  <c r="E302" i="1"/>
  <c r="B596" i="1" l="1"/>
  <c r="J596" i="1" s="1"/>
  <c r="J595" i="1"/>
  <c r="A597" i="1"/>
  <c r="C302" i="1"/>
  <c r="F302" i="1" s="1"/>
  <c r="G302" i="1" s="1"/>
  <c r="A598" i="1" l="1"/>
  <c r="B597" i="1"/>
  <c r="H302" i="1"/>
  <c r="I302" i="1"/>
  <c r="E303" i="1"/>
  <c r="B598" i="1" l="1"/>
  <c r="J598" i="1" s="1"/>
  <c r="J597" i="1"/>
  <c r="A599" i="1"/>
  <c r="C303" i="1"/>
  <c r="F303" i="1" s="1"/>
  <c r="G303" i="1" s="1"/>
  <c r="A600" i="1" l="1"/>
  <c r="B599" i="1"/>
  <c r="J599" i="1" s="1"/>
  <c r="I303" i="1"/>
  <c r="H303" i="1"/>
  <c r="E304" i="1"/>
  <c r="B600" i="1" l="1"/>
  <c r="J600" i="1" s="1"/>
  <c r="A601" i="1"/>
  <c r="C304" i="1"/>
  <c r="F304" i="1" s="1"/>
  <c r="G304" i="1" s="1"/>
  <c r="A602" i="1" l="1"/>
  <c r="B601" i="1"/>
  <c r="H304" i="1"/>
  <c r="I304" i="1"/>
  <c r="E305" i="1"/>
  <c r="B602" i="1" l="1"/>
  <c r="J602" i="1" s="1"/>
  <c r="J601" i="1"/>
  <c r="A603" i="1"/>
  <c r="C305" i="1"/>
  <c r="F305" i="1" s="1"/>
  <c r="G305" i="1" s="1"/>
  <c r="A604" i="1" l="1"/>
  <c r="B603" i="1"/>
  <c r="I305" i="1"/>
  <c r="H305" i="1"/>
  <c r="E306" i="1"/>
  <c r="B604" i="1" l="1"/>
  <c r="J604" i="1" s="1"/>
  <c r="J603" i="1"/>
  <c r="A605" i="1"/>
  <c r="C306" i="1"/>
  <c r="F306" i="1" s="1"/>
  <c r="G306" i="1" s="1"/>
  <c r="A606" i="1" l="1"/>
  <c r="B605" i="1"/>
  <c r="H306" i="1"/>
  <c r="I306" i="1"/>
  <c r="E307" i="1"/>
  <c r="B606" i="1" l="1"/>
  <c r="J606" i="1" s="1"/>
  <c r="J605" i="1"/>
  <c r="A607" i="1"/>
  <c r="C307" i="1"/>
  <c r="F307" i="1" s="1"/>
  <c r="G307" i="1" s="1"/>
  <c r="A608" i="1" l="1"/>
  <c r="B607" i="1"/>
  <c r="I307" i="1"/>
  <c r="H307" i="1"/>
  <c r="E308" i="1"/>
  <c r="B608" i="1" l="1"/>
  <c r="J608" i="1" s="1"/>
  <c r="J607" i="1"/>
  <c r="A609" i="1"/>
  <c r="C308" i="1"/>
  <c r="F308" i="1" s="1"/>
  <c r="G308" i="1" s="1"/>
  <c r="A610" i="1" l="1"/>
  <c r="B609" i="1"/>
  <c r="H308" i="1"/>
  <c r="I308" i="1"/>
  <c r="E309" i="1"/>
  <c r="B610" i="1" l="1"/>
  <c r="J610" i="1" s="1"/>
  <c r="J609" i="1"/>
  <c r="A611" i="1"/>
  <c r="C309" i="1"/>
  <c r="F309" i="1" s="1"/>
  <c r="G309" i="1" s="1"/>
  <c r="A612" i="1" l="1"/>
  <c r="B611" i="1"/>
  <c r="I309" i="1"/>
  <c r="H309" i="1"/>
  <c r="E310" i="1"/>
  <c r="B612" i="1" l="1"/>
  <c r="J612" i="1" s="1"/>
  <c r="J611" i="1"/>
  <c r="A613" i="1"/>
  <c r="C310" i="1"/>
  <c r="F310" i="1" s="1"/>
  <c r="G310" i="1" s="1"/>
  <c r="A614" i="1" l="1"/>
  <c r="B613" i="1"/>
  <c r="H310" i="1"/>
  <c r="I310" i="1"/>
  <c r="E311" i="1"/>
  <c r="B614" i="1" l="1"/>
  <c r="J614" i="1" s="1"/>
  <c r="J613" i="1"/>
  <c r="A615" i="1"/>
  <c r="C311" i="1"/>
  <c r="F311" i="1" s="1"/>
  <c r="G311" i="1" s="1"/>
  <c r="A616" i="1" l="1"/>
  <c r="B615" i="1"/>
  <c r="I311" i="1"/>
  <c r="H311" i="1"/>
  <c r="E312" i="1"/>
  <c r="B616" i="1" l="1"/>
  <c r="J616" i="1" s="1"/>
  <c r="J615" i="1"/>
  <c r="A617" i="1"/>
  <c r="C312" i="1"/>
  <c r="F312" i="1" s="1"/>
  <c r="G312" i="1" s="1"/>
  <c r="A618" i="1" l="1"/>
  <c r="B617" i="1"/>
  <c r="H312" i="1"/>
  <c r="I312" i="1"/>
  <c r="E313" i="1"/>
  <c r="B618" i="1" l="1"/>
  <c r="J618" i="1" s="1"/>
  <c r="J617" i="1"/>
  <c r="A619" i="1"/>
  <c r="C313" i="1"/>
  <c r="F313" i="1" s="1"/>
  <c r="G313" i="1" s="1"/>
  <c r="A620" i="1" l="1"/>
  <c r="B619" i="1"/>
  <c r="I313" i="1"/>
  <c r="H313" i="1"/>
  <c r="E314" i="1"/>
  <c r="B620" i="1" l="1"/>
  <c r="J620" i="1" s="1"/>
  <c r="J619" i="1"/>
  <c r="A621" i="1"/>
  <c r="C314" i="1"/>
  <c r="F314" i="1" s="1"/>
  <c r="G314" i="1" s="1"/>
  <c r="A622" i="1" l="1"/>
  <c r="B621" i="1"/>
  <c r="H314" i="1"/>
  <c r="I314" i="1"/>
  <c r="E315" i="1"/>
  <c r="A623" i="1" l="1"/>
  <c r="B622" i="1"/>
  <c r="J622" i="1" s="1"/>
  <c r="J621" i="1"/>
  <c r="C315" i="1"/>
  <c r="F315" i="1" s="1"/>
  <c r="G315" i="1" s="1"/>
  <c r="B623" i="1" l="1"/>
  <c r="J623" i="1" s="1"/>
  <c r="A624" i="1"/>
  <c r="I315" i="1"/>
  <c r="H315" i="1"/>
  <c r="E316" i="1"/>
  <c r="A625" i="1" l="1"/>
  <c r="B624" i="1"/>
  <c r="C316" i="1"/>
  <c r="F316" i="1" s="1"/>
  <c r="G316" i="1" s="1"/>
  <c r="B625" i="1" l="1"/>
  <c r="J625" i="1" s="1"/>
  <c r="J624" i="1"/>
  <c r="A626" i="1"/>
  <c r="H316" i="1"/>
  <c r="I316" i="1"/>
  <c r="E317" i="1"/>
  <c r="A627" i="1" l="1"/>
  <c r="B626" i="1"/>
  <c r="C317" i="1"/>
  <c r="F317" i="1" s="1"/>
  <c r="G317" i="1" s="1"/>
  <c r="B627" i="1" l="1"/>
  <c r="J627" i="1" s="1"/>
  <c r="J626" i="1"/>
  <c r="A628" i="1"/>
  <c r="I317" i="1"/>
  <c r="H317" i="1"/>
  <c r="E318" i="1"/>
  <c r="A629" i="1" l="1"/>
  <c r="B628" i="1"/>
  <c r="C318" i="1"/>
  <c r="F318" i="1" s="1"/>
  <c r="G318" i="1" s="1"/>
  <c r="B629" i="1" l="1"/>
  <c r="J629" i="1" s="1"/>
  <c r="J628" i="1"/>
  <c r="A630" i="1"/>
  <c r="H318" i="1"/>
  <c r="I318" i="1"/>
  <c r="E319" i="1"/>
  <c r="A631" i="1" l="1"/>
  <c r="B630" i="1"/>
  <c r="C319" i="1"/>
  <c r="F319" i="1" s="1"/>
  <c r="G319" i="1" s="1"/>
  <c r="B631" i="1" l="1"/>
  <c r="J631" i="1" s="1"/>
  <c r="J630" i="1"/>
  <c r="A632" i="1"/>
  <c r="I319" i="1"/>
  <c r="H319" i="1"/>
  <c r="E320" i="1"/>
  <c r="A633" i="1" l="1"/>
  <c r="B632" i="1"/>
  <c r="C320" i="1"/>
  <c r="F320" i="1" s="1"/>
  <c r="G320" i="1" s="1"/>
  <c r="B633" i="1" l="1"/>
  <c r="J633" i="1" s="1"/>
  <c r="J632" i="1"/>
  <c r="A634" i="1"/>
  <c r="H320" i="1"/>
  <c r="I320" i="1"/>
  <c r="E321" i="1"/>
  <c r="A635" i="1" l="1"/>
  <c r="B634" i="1"/>
  <c r="C321" i="1"/>
  <c r="F321" i="1" s="1"/>
  <c r="G321" i="1" s="1"/>
  <c r="B635" i="1" l="1"/>
  <c r="J635" i="1" s="1"/>
  <c r="J634" i="1"/>
  <c r="A636" i="1"/>
  <c r="I321" i="1"/>
  <c r="H321" i="1"/>
  <c r="E322" i="1"/>
  <c r="A637" i="1" l="1"/>
  <c r="B636" i="1"/>
  <c r="C322" i="1"/>
  <c r="F322" i="1" s="1"/>
  <c r="G322" i="1" s="1"/>
  <c r="B637" i="1" l="1"/>
  <c r="J637" i="1" s="1"/>
  <c r="J636" i="1"/>
  <c r="A638" i="1"/>
  <c r="H322" i="1"/>
  <c r="I322" i="1"/>
  <c r="E323" i="1"/>
  <c r="A639" i="1" l="1"/>
  <c r="B638" i="1"/>
  <c r="C323" i="1"/>
  <c r="F323" i="1" s="1"/>
  <c r="G323" i="1" s="1"/>
  <c r="B639" i="1" l="1"/>
  <c r="J639" i="1" s="1"/>
  <c r="J638" i="1"/>
  <c r="A640" i="1"/>
  <c r="I323" i="1"/>
  <c r="H323" i="1"/>
  <c r="E324" i="1"/>
  <c r="A641" i="1" l="1"/>
  <c r="B640" i="1"/>
  <c r="C324" i="1"/>
  <c r="F324" i="1" s="1"/>
  <c r="G324" i="1" s="1"/>
  <c r="B641" i="1" l="1"/>
  <c r="J641" i="1" s="1"/>
  <c r="J640" i="1"/>
  <c r="A642" i="1"/>
  <c r="H324" i="1"/>
  <c r="I324" i="1"/>
  <c r="E325" i="1"/>
  <c r="A643" i="1" l="1"/>
  <c r="B642" i="1"/>
  <c r="C325" i="1"/>
  <c r="F325" i="1" s="1"/>
  <c r="G325" i="1" s="1"/>
  <c r="B643" i="1" l="1"/>
  <c r="J643" i="1" s="1"/>
  <c r="J642" i="1"/>
  <c r="A644" i="1"/>
  <c r="I325" i="1"/>
  <c r="H325" i="1"/>
  <c r="E326" i="1"/>
  <c r="A645" i="1" l="1"/>
  <c r="B644" i="1"/>
  <c r="C326" i="1"/>
  <c r="F326" i="1" s="1"/>
  <c r="G326" i="1" s="1"/>
  <c r="B645" i="1" l="1"/>
  <c r="J645" i="1" s="1"/>
  <c r="J644" i="1"/>
  <c r="A646" i="1"/>
  <c r="H326" i="1"/>
  <c r="I326" i="1"/>
  <c r="E327" i="1"/>
  <c r="A647" i="1" l="1"/>
  <c r="B646" i="1"/>
  <c r="C327" i="1"/>
  <c r="F327" i="1" s="1"/>
  <c r="G327" i="1" s="1"/>
  <c r="B647" i="1" l="1"/>
  <c r="J647" i="1" s="1"/>
  <c r="J646" i="1"/>
  <c r="A648" i="1"/>
  <c r="I327" i="1"/>
  <c r="H327" i="1"/>
  <c r="E328" i="1"/>
  <c r="A649" i="1" l="1"/>
  <c r="B648" i="1"/>
  <c r="C328" i="1"/>
  <c r="F328" i="1" s="1"/>
  <c r="G328" i="1" s="1"/>
  <c r="B649" i="1" l="1"/>
  <c r="J649" i="1" s="1"/>
  <c r="J648" i="1"/>
  <c r="A650" i="1"/>
  <c r="H328" i="1"/>
  <c r="I328" i="1"/>
  <c r="E329" i="1"/>
  <c r="A651" i="1" l="1"/>
  <c r="B650" i="1"/>
  <c r="C329" i="1"/>
  <c r="F329" i="1" s="1"/>
  <c r="G329" i="1" s="1"/>
  <c r="B651" i="1" l="1"/>
  <c r="J651" i="1" s="1"/>
  <c r="J650" i="1"/>
  <c r="A652" i="1"/>
  <c r="I329" i="1"/>
  <c r="H329" i="1"/>
  <c r="E330" i="1"/>
  <c r="A653" i="1" l="1"/>
  <c r="B652" i="1"/>
  <c r="C330" i="1"/>
  <c r="F330" i="1" s="1"/>
  <c r="G330" i="1" s="1"/>
  <c r="B653" i="1" l="1"/>
  <c r="J653" i="1" s="1"/>
  <c r="J652" i="1"/>
  <c r="A654" i="1"/>
  <c r="H330" i="1"/>
  <c r="I330" i="1"/>
  <c r="E331" i="1"/>
  <c r="A655" i="1" l="1"/>
  <c r="B654" i="1"/>
  <c r="C331" i="1"/>
  <c r="F331" i="1" s="1"/>
  <c r="G331" i="1" s="1"/>
  <c r="B655" i="1" l="1"/>
  <c r="J654" i="1"/>
  <c r="A656" i="1"/>
  <c r="I331" i="1"/>
  <c r="H331" i="1"/>
  <c r="E332" i="1"/>
  <c r="B656" i="1" l="1"/>
  <c r="J656" i="1" s="1"/>
  <c r="J655" i="1"/>
  <c r="A657" i="1"/>
  <c r="C332" i="1"/>
  <c r="F332" i="1" s="1"/>
  <c r="G332" i="1" s="1"/>
  <c r="B657" i="1" l="1"/>
  <c r="J657" i="1" s="1"/>
  <c r="A658" i="1"/>
  <c r="H332" i="1"/>
  <c r="I332" i="1"/>
  <c r="E333" i="1"/>
  <c r="A659" i="1" l="1"/>
  <c r="B658" i="1"/>
  <c r="C333" i="1"/>
  <c r="F333" i="1" s="1"/>
  <c r="G333" i="1" s="1"/>
  <c r="B659" i="1" l="1"/>
  <c r="J659" i="1" s="1"/>
  <c r="J658" i="1"/>
  <c r="A660" i="1"/>
  <c r="I333" i="1"/>
  <c r="H333" i="1"/>
  <c r="E334" i="1"/>
  <c r="A661" i="1" l="1"/>
  <c r="B660" i="1"/>
  <c r="C334" i="1"/>
  <c r="F334" i="1" s="1"/>
  <c r="G334" i="1" s="1"/>
  <c r="B661" i="1" l="1"/>
  <c r="J661" i="1" s="1"/>
  <c r="J660" i="1"/>
  <c r="A662" i="1"/>
  <c r="H334" i="1"/>
  <c r="I334" i="1"/>
  <c r="E335" i="1"/>
  <c r="A663" i="1" l="1"/>
  <c r="B662" i="1"/>
  <c r="C335" i="1"/>
  <c r="F335" i="1" s="1"/>
  <c r="G335" i="1" s="1"/>
  <c r="B663" i="1" l="1"/>
  <c r="J663" i="1" s="1"/>
  <c r="J662" i="1"/>
  <c r="A664" i="1"/>
  <c r="I335" i="1"/>
  <c r="H335" i="1"/>
  <c r="E336" i="1"/>
  <c r="A665" i="1" l="1"/>
  <c r="B664" i="1"/>
  <c r="C336" i="1"/>
  <c r="F336" i="1" s="1"/>
  <c r="G336" i="1" s="1"/>
  <c r="B665" i="1" l="1"/>
  <c r="J665" i="1" s="1"/>
  <c r="J664" i="1"/>
  <c r="A666" i="1"/>
  <c r="H336" i="1"/>
  <c r="I336" i="1"/>
  <c r="E337" i="1"/>
  <c r="A667" i="1" l="1"/>
  <c r="B666" i="1"/>
  <c r="C337" i="1"/>
  <c r="F337" i="1" s="1"/>
  <c r="G337" i="1" s="1"/>
  <c r="B667" i="1" l="1"/>
  <c r="J667" i="1" s="1"/>
  <c r="J666" i="1"/>
  <c r="A668" i="1"/>
  <c r="I337" i="1"/>
  <c r="H337" i="1"/>
  <c r="E338" i="1"/>
  <c r="A669" i="1" l="1"/>
  <c r="B668" i="1"/>
  <c r="C338" i="1"/>
  <c r="F338" i="1" s="1"/>
  <c r="G338" i="1" s="1"/>
  <c r="B669" i="1" l="1"/>
  <c r="J669" i="1" s="1"/>
  <c r="J668" i="1"/>
  <c r="A670" i="1"/>
  <c r="H338" i="1"/>
  <c r="I338" i="1"/>
  <c r="E339" i="1"/>
  <c r="A671" i="1" l="1"/>
  <c r="B670" i="1"/>
  <c r="C339" i="1"/>
  <c r="F339" i="1" s="1"/>
  <c r="G339" i="1" s="1"/>
  <c r="B671" i="1" l="1"/>
  <c r="J670" i="1"/>
  <c r="A672" i="1"/>
  <c r="I339" i="1"/>
  <c r="H339" i="1"/>
  <c r="E340" i="1"/>
  <c r="B672" i="1" l="1"/>
  <c r="J672" i="1" s="1"/>
  <c r="J671" i="1"/>
  <c r="A673" i="1"/>
  <c r="B673" i="1" s="1"/>
  <c r="C340" i="1"/>
  <c r="F340" i="1" s="1"/>
  <c r="G340" i="1" s="1"/>
  <c r="A674" i="1" l="1"/>
  <c r="J673" i="1"/>
  <c r="H340" i="1"/>
  <c r="I340" i="1"/>
  <c r="E341" i="1"/>
  <c r="A675" i="1" l="1"/>
  <c r="B674" i="1"/>
  <c r="C341" i="1"/>
  <c r="F341" i="1" s="1"/>
  <c r="G341" i="1" s="1"/>
  <c r="B675" i="1" l="1"/>
  <c r="J674" i="1"/>
  <c r="A676" i="1"/>
  <c r="I341" i="1"/>
  <c r="H341" i="1"/>
  <c r="E342" i="1"/>
  <c r="B676" i="1" l="1"/>
  <c r="J676" i="1" s="1"/>
  <c r="J675" i="1"/>
  <c r="A677" i="1"/>
  <c r="B677" i="1" s="1"/>
  <c r="C342" i="1"/>
  <c r="F342" i="1" s="1"/>
  <c r="G342" i="1" s="1"/>
  <c r="A678" i="1" l="1"/>
  <c r="J677" i="1"/>
  <c r="H342" i="1"/>
  <c r="I342" i="1"/>
  <c r="E343" i="1"/>
  <c r="A679" i="1" l="1"/>
  <c r="B678" i="1"/>
  <c r="C343" i="1"/>
  <c r="F343" i="1" s="1"/>
  <c r="G343" i="1" s="1"/>
  <c r="B679" i="1" l="1"/>
  <c r="J679" i="1" s="1"/>
  <c r="J678" i="1"/>
  <c r="A680" i="1"/>
  <c r="I343" i="1"/>
  <c r="H343" i="1"/>
  <c r="E344" i="1"/>
  <c r="A681" i="1" l="1"/>
  <c r="B680" i="1"/>
  <c r="C344" i="1"/>
  <c r="F344" i="1" s="1"/>
  <c r="G344" i="1" s="1"/>
  <c r="B681" i="1" l="1"/>
  <c r="J681" i="1" s="1"/>
  <c r="J680" i="1"/>
  <c r="A682" i="1"/>
  <c r="H344" i="1"/>
  <c r="I344" i="1"/>
  <c r="E345" i="1"/>
  <c r="A683" i="1" l="1"/>
  <c r="B682" i="1"/>
  <c r="C345" i="1"/>
  <c r="F345" i="1" s="1"/>
  <c r="G345" i="1" s="1"/>
  <c r="B683" i="1" l="1"/>
  <c r="J683" i="1" s="1"/>
  <c r="J682" i="1"/>
  <c r="A684" i="1"/>
  <c r="I345" i="1"/>
  <c r="H345" i="1"/>
  <c r="E346" i="1"/>
  <c r="A685" i="1" l="1"/>
  <c r="B684" i="1"/>
  <c r="C346" i="1"/>
  <c r="F346" i="1" s="1"/>
  <c r="G346" i="1" s="1"/>
  <c r="A686" i="1" l="1"/>
  <c r="B685" i="1"/>
  <c r="J684" i="1"/>
  <c r="H346" i="1"/>
  <c r="I346" i="1"/>
  <c r="E347" i="1"/>
  <c r="B686" i="1" l="1"/>
  <c r="J686" i="1" s="1"/>
  <c r="J685" i="1"/>
  <c r="A687" i="1"/>
  <c r="C347" i="1"/>
  <c r="F347" i="1" s="1"/>
  <c r="G347" i="1" s="1"/>
  <c r="A688" i="1" l="1"/>
  <c r="B687" i="1"/>
  <c r="I347" i="1"/>
  <c r="H347" i="1"/>
  <c r="E348" i="1"/>
  <c r="B688" i="1" l="1"/>
  <c r="J688" i="1" s="1"/>
  <c r="J687" i="1"/>
  <c r="A689" i="1"/>
  <c r="C348" i="1"/>
  <c r="F348" i="1" s="1"/>
  <c r="G348" i="1" s="1"/>
  <c r="A690" i="1" l="1"/>
  <c r="B689" i="1"/>
  <c r="H348" i="1"/>
  <c r="I348" i="1"/>
  <c r="E349" i="1"/>
  <c r="B690" i="1" l="1"/>
  <c r="J690" i="1" s="1"/>
  <c r="J689" i="1"/>
  <c r="A691" i="1"/>
  <c r="C349" i="1"/>
  <c r="F349" i="1" s="1"/>
  <c r="G349" i="1" s="1"/>
  <c r="A692" i="1" l="1"/>
  <c r="B691" i="1"/>
  <c r="I349" i="1"/>
  <c r="H349" i="1"/>
  <c r="E350" i="1"/>
  <c r="B692" i="1" l="1"/>
  <c r="J691" i="1"/>
  <c r="A693" i="1"/>
  <c r="C350" i="1"/>
  <c r="F350" i="1" s="1"/>
  <c r="G350" i="1" s="1"/>
  <c r="B693" i="1" l="1"/>
  <c r="J693" i="1" s="1"/>
  <c r="J692" i="1"/>
  <c r="A694" i="1"/>
  <c r="H350" i="1"/>
  <c r="I350" i="1"/>
  <c r="E351" i="1"/>
  <c r="A695" i="1" l="1"/>
  <c r="B694" i="1"/>
  <c r="C351" i="1"/>
  <c r="F351" i="1" s="1"/>
  <c r="G351" i="1" s="1"/>
  <c r="B695" i="1" l="1"/>
  <c r="J695" i="1" s="1"/>
  <c r="J694" i="1"/>
  <c r="A696" i="1"/>
  <c r="I351" i="1"/>
  <c r="H351" i="1"/>
  <c r="E352" i="1"/>
  <c r="A697" i="1" l="1"/>
  <c r="B696" i="1"/>
  <c r="C352" i="1"/>
  <c r="F352" i="1" s="1"/>
  <c r="G352" i="1" s="1"/>
  <c r="B697" i="1" l="1"/>
  <c r="J697" i="1" s="1"/>
  <c r="J696" i="1"/>
  <c r="A698" i="1"/>
  <c r="H352" i="1"/>
  <c r="I352" i="1"/>
  <c r="E353" i="1"/>
  <c r="A699" i="1" l="1"/>
  <c r="B698" i="1"/>
  <c r="C353" i="1"/>
  <c r="F353" i="1" s="1"/>
  <c r="G353" i="1" s="1"/>
  <c r="B699" i="1" l="1"/>
  <c r="J699" i="1" s="1"/>
  <c r="J698" i="1"/>
  <c r="A700" i="1"/>
  <c r="I353" i="1"/>
  <c r="H353" i="1"/>
  <c r="E354" i="1"/>
  <c r="A701" i="1" l="1"/>
  <c r="B700" i="1"/>
  <c r="C354" i="1"/>
  <c r="F354" i="1" s="1"/>
  <c r="G354" i="1" s="1"/>
  <c r="B701" i="1" l="1"/>
  <c r="J701" i="1" s="1"/>
  <c r="J700" i="1"/>
  <c r="A702" i="1"/>
  <c r="H354" i="1"/>
  <c r="I354" i="1"/>
  <c r="E355" i="1"/>
  <c r="A703" i="1" l="1"/>
  <c r="B702" i="1"/>
  <c r="C355" i="1"/>
  <c r="F355" i="1" s="1"/>
  <c r="G355" i="1" s="1"/>
  <c r="B703" i="1" l="1"/>
  <c r="J703" i="1" s="1"/>
  <c r="J702" i="1"/>
  <c r="A704" i="1"/>
  <c r="I355" i="1"/>
  <c r="H355" i="1"/>
  <c r="E356" i="1"/>
  <c r="A705" i="1" l="1"/>
  <c r="B704" i="1"/>
  <c r="C356" i="1"/>
  <c r="F356" i="1" s="1"/>
  <c r="G356" i="1" s="1"/>
  <c r="B705" i="1" l="1"/>
  <c r="J705" i="1" s="1"/>
  <c r="J704" i="1"/>
  <c r="A706" i="1"/>
  <c r="H356" i="1"/>
  <c r="I356" i="1"/>
  <c r="E357" i="1"/>
  <c r="A707" i="1" l="1"/>
  <c r="B706" i="1"/>
  <c r="C357" i="1"/>
  <c r="F357" i="1" s="1"/>
  <c r="G357" i="1" s="1"/>
  <c r="B707" i="1" l="1"/>
  <c r="J706" i="1"/>
  <c r="A708" i="1"/>
  <c r="I357" i="1"/>
  <c r="H357" i="1"/>
  <c r="E358" i="1"/>
  <c r="B708" i="1" l="1"/>
  <c r="J708" i="1" s="1"/>
  <c r="J707" i="1"/>
  <c r="A709" i="1"/>
  <c r="C358" i="1"/>
  <c r="F358" i="1" s="1"/>
  <c r="G358" i="1" s="1"/>
  <c r="A710" i="1" l="1"/>
  <c r="B709" i="1"/>
  <c r="H358" i="1"/>
  <c r="I358" i="1"/>
  <c r="E359" i="1"/>
  <c r="B710" i="1" l="1"/>
  <c r="J710" i="1" s="1"/>
  <c r="J709" i="1"/>
  <c r="A711" i="1"/>
  <c r="C359" i="1"/>
  <c r="F359" i="1" s="1"/>
  <c r="G359" i="1" s="1"/>
  <c r="A712" i="1" l="1"/>
  <c r="B711" i="1"/>
  <c r="I359" i="1"/>
  <c r="H359" i="1"/>
  <c r="E360" i="1"/>
  <c r="B712" i="1" l="1"/>
  <c r="J712" i="1" s="1"/>
  <c r="J711" i="1"/>
  <c r="A713" i="1"/>
  <c r="C360" i="1"/>
  <c r="F360" i="1" s="1"/>
  <c r="G360" i="1" s="1"/>
  <c r="A714" i="1" l="1"/>
  <c r="B713" i="1"/>
  <c r="H360" i="1"/>
  <c r="I360" i="1"/>
  <c r="E361" i="1"/>
  <c r="B714" i="1" l="1"/>
  <c r="J714" i="1" s="1"/>
  <c r="J713" i="1"/>
  <c r="A715" i="1"/>
  <c r="C361" i="1"/>
  <c r="F361" i="1" s="1"/>
  <c r="G361" i="1" s="1"/>
  <c r="A716" i="1" l="1"/>
  <c r="B715" i="1"/>
  <c r="I361" i="1"/>
  <c r="H361" i="1"/>
  <c r="E362" i="1"/>
  <c r="A717" i="1" l="1"/>
  <c r="B716" i="1"/>
  <c r="J715" i="1"/>
  <c r="C362" i="1"/>
  <c r="F362" i="1" s="1"/>
  <c r="G362" i="1" s="1"/>
  <c r="B717" i="1" l="1"/>
  <c r="J717" i="1" s="1"/>
  <c r="J716" i="1"/>
  <c r="A718" i="1"/>
  <c r="H362" i="1"/>
  <c r="I362" i="1"/>
  <c r="E363" i="1"/>
  <c r="A719" i="1" l="1"/>
  <c r="B718" i="1"/>
  <c r="C363" i="1"/>
  <c r="F363" i="1" s="1"/>
  <c r="G363" i="1" s="1"/>
  <c r="B719" i="1" l="1"/>
  <c r="J719" i="1" s="1"/>
  <c r="J718" i="1"/>
  <c r="A720" i="1"/>
  <c r="I363" i="1"/>
  <c r="H363" i="1"/>
  <c r="E364" i="1"/>
  <c r="A721" i="1" l="1"/>
  <c r="B720" i="1"/>
  <c r="C364" i="1"/>
  <c r="F364" i="1" s="1"/>
  <c r="G364" i="1" s="1"/>
  <c r="B721" i="1" l="1"/>
  <c r="J721" i="1" s="1"/>
  <c r="J720" i="1"/>
  <c r="A722" i="1"/>
  <c r="H364" i="1"/>
  <c r="I364" i="1"/>
  <c r="E365" i="1"/>
  <c r="A723" i="1" l="1"/>
  <c r="B722" i="1"/>
  <c r="C365" i="1"/>
  <c r="F365" i="1" s="1"/>
  <c r="G365" i="1" s="1"/>
  <c r="B723" i="1" l="1"/>
  <c r="J723" i="1" s="1"/>
  <c r="J722" i="1"/>
  <c r="A724" i="1"/>
  <c r="I365" i="1"/>
  <c r="H365" i="1"/>
  <c r="E366" i="1"/>
  <c r="A725" i="1" l="1"/>
  <c r="B724" i="1"/>
  <c r="C366" i="1"/>
  <c r="F366" i="1" s="1"/>
  <c r="G366" i="1" s="1"/>
  <c r="A726" i="1" l="1"/>
  <c r="B725" i="1"/>
  <c r="J725" i="1" s="1"/>
  <c r="J724" i="1"/>
  <c r="H366" i="1"/>
  <c r="I366" i="1"/>
  <c r="E367" i="1"/>
  <c r="B726" i="1" l="1"/>
  <c r="J726" i="1" s="1"/>
  <c r="A727" i="1"/>
  <c r="C367" i="1"/>
  <c r="F367" i="1" s="1"/>
  <c r="G367" i="1" s="1"/>
  <c r="A728" i="1" l="1"/>
  <c r="B727" i="1"/>
  <c r="I367" i="1"/>
  <c r="H367" i="1"/>
  <c r="E368" i="1"/>
  <c r="B728" i="1" l="1"/>
  <c r="J727" i="1"/>
  <c r="A729" i="1"/>
  <c r="C368" i="1"/>
  <c r="F368" i="1" s="1"/>
  <c r="G368" i="1" s="1"/>
  <c r="B729" i="1" l="1"/>
  <c r="J729" i="1" s="1"/>
  <c r="J728" i="1"/>
  <c r="A730" i="1"/>
  <c r="H368" i="1"/>
  <c r="I368" i="1"/>
  <c r="E369" i="1"/>
  <c r="A731" i="1" l="1"/>
  <c r="B730" i="1"/>
  <c r="C369" i="1"/>
  <c r="F369" i="1" s="1"/>
  <c r="G369" i="1" s="1"/>
  <c r="B731" i="1" l="1"/>
  <c r="J731" i="1" s="1"/>
  <c r="J730" i="1"/>
  <c r="A732" i="1"/>
  <c r="I369" i="1"/>
  <c r="H369" i="1"/>
  <c r="E370" i="1"/>
  <c r="A733" i="1" l="1"/>
  <c r="B732" i="1"/>
  <c r="J732" i="1" s="1"/>
  <c r="C370" i="1"/>
  <c r="F370" i="1" s="1"/>
  <c r="G370" i="1" s="1"/>
  <c r="B733" i="1" l="1"/>
  <c r="J733" i="1" s="1"/>
  <c r="A734" i="1"/>
  <c r="H370" i="1"/>
  <c r="I370" i="1"/>
  <c r="E371" i="1"/>
  <c r="A735" i="1" l="1"/>
  <c r="B734" i="1"/>
  <c r="J734" i="1" s="1"/>
  <c r="C371" i="1"/>
  <c r="F371" i="1" s="1"/>
  <c r="G371" i="1" s="1"/>
  <c r="B735" i="1" l="1"/>
  <c r="J735" i="1" s="1"/>
  <c r="A736" i="1"/>
  <c r="I371" i="1"/>
  <c r="H371" i="1"/>
  <c r="E372" i="1"/>
  <c r="B736" i="1" l="1"/>
  <c r="J736" i="1" s="1"/>
  <c r="A737" i="1"/>
  <c r="C372" i="1"/>
  <c r="F372" i="1" s="1"/>
  <c r="G372" i="1" s="1"/>
  <c r="B737" i="1" l="1"/>
  <c r="J737" i="1" s="1"/>
  <c r="A738" i="1"/>
  <c r="H372" i="1"/>
  <c r="I372" i="1"/>
  <c r="E373" i="1"/>
  <c r="B738" i="1" l="1"/>
  <c r="J738" i="1" s="1"/>
  <c r="A739" i="1"/>
  <c r="C373" i="1"/>
  <c r="F373" i="1" s="1"/>
  <c r="G373" i="1" s="1"/>
  <c r="B739" i="1" l="1"/>
  <c r="J739" i="1" s="1"/>
  <c r="A740" i="1"/>
  <c r="I373" i="1"/>
  <c r="H373" i="1"/>
  <c r="E374" i="1"/>
  <c r="B740" i="1" l="1"/>
  <c r="J740" i="1" s="1"/>
  <c r="A741" i="1"/>
  <c r="C374" i="1"/>
  <c r="F374" i="1" s="1"/>
  <c r="G374" i="1" s="1"/>
  <c r="B741" i="1" l="1"/>
  <c r="J741" i="1" s="1"/>
  <c r="A742" i="1"/>
  <c r="H374" i="1"/>
  <c r="I374" i="1"/>
  <c r="E375" i="1"/>
  <c r="B742" i="1" l="1"/>
  <c r="J742" i="1" s="1"/>
  <c r="A743" i="1"/>
  <c r="C375" i="1"/>
  <c r="F375" i="1" s="1"/>
  <c r="G375" i="1" s="1"/>
  <c r="B743" i="1" l="1"/>
  <c r="J743" i="1" s="1"/>
  <c r="A744" i="1"/>
  <c r="I375" i="1"/>
  <c r="H375" i="1"/>
  <c r="E376" i="1"/>
  <c r="B744" i="1" l="1"/>
  <c r="J744" i="1" s="1"/>
  <c r="A745" i="1"/>
  <c r="C376" i="1"/>
  <c r="F376" i="1" s="1"/>
  <c r="G376" i="1" s="1"/>
  <c r="B745" i="1" l="1"/>
  <c r="J745" i="1" s="1"/>
  <c r="A746" i="1"/>
  <c r="H376" i="1"/>
  <c r="I376" i="1"/>
  <c r="E377" i="1"/>
  <c r="B746" i="1" l="1"/>
  <c r="J746" i="1" s="1"/>
  <c r="A747" i="1"/>
  <c r="C377" i="1"/>
  <c r="F377" i="1" s="1"/>
  <c r="G377" i="1" s="1"/>
  <c r="B747" i="1" l="1"/>
  <c r="J747" i="1" s="1"/>
  <c r="A748" i="1"/>
  <c r="I377" i="1"/>
  <c r="H377" i="1"/>
  <c r="E378" i="1"/>
  <c r="B748" i="1" l="1"/>
  <c r="J748" i="1" s="1"/>
  <c r="A749" i="1"/>
  <c r="C378" i="1"/>
  <c r="F378" i="1" s="1"/>
  <c r="G378" i="1" s="1"/>
  <c r="B749" i="1" l="1"/>
  <c r="J749" i="1" s="1"/>
  <c r="A750" i="1"/>
  <c r="H378" i="1"/>
  <c r="I378" i="1"/>
  <c r="E379" i="1"/>
  <c r="B750" i="1" l="1"/>
  <c r="J750" i="1" s="1"/>
  <c r="A751" i="1"/>
  <c r="C379" i="1"/>
  <c r="F379" i="1" s="1"/>
  <c r="G379" i="1" s="1"/>
  <c r="B751" i="1" l="1"/>
  <c r="J751" i="1" s="1"/>
  <c r="A752" i="1"/>
  <c r="I379" i="1"/>
  <c r="H379" i="1"/>
  <c r="E380" i="1"/>
  <c r="B752" i="1" l="1"/>
  <c r="J752" i="1" s="1"/>
  <c r="A753" i="1"/>
  <c r="C380" i="1"/>
  <c r="F380" i="1" s="1"/>
  <c r="G380" i="1" s="1"/>
  <c r="B753" i="1" l="1"/>
  <c r="J753" i="1" s="1"/>
  <c r="A754" i="1"/>
  <c r="H380" i="1"/>
  <c r="I380" i="1"/>
  <c r="E381" i="1"/>
  <c r="B754" i="1" l="1"/>
  <c r="J754" i="1" s="1"/>
  <c r="A755" i="1"/>
  <c r="C381" i="1"/>
  <c r="F381" i="1" s="1"/>
  <c r="G381" i="1" s="1"/>
  <c r="B755" i="1" l="1"/>
  <c r="J755" i="1" s="1"/>
  <c r="A756" i="1"/>
  <c r="I381" i="1"/>
  <c r="H381" i="1"/>
  <c r="E382" i="1"/>
  <c r="B756" i="1" l="1"/>
  <c r="J756" i="1" s="1"/>
  <c r="A757" i="1"/>
  <c r="C382" i="1"/>
  <c r="F382" i="1" s="1"/>
  <c r="G382" i="1" s="1"/>
  <c r="B757" i="1" l="1"/>
  <c r="J757" i="1" s="1"/>
  <c r="A758" i="1"/>
  <c r="H382" i="1"/>
  <c r="I382" i="1"/>
  <c r="E383" i="1"/>
  <c r="B758" i="1" l="1"/>
  <c r="J758" i="1" s="1"/>
  <c r="A759" i="1"/>
  <c r="C383" i="1"/>
  <c r="F383" i="1" s="1"/>
  <c r="G383" i="1" s="1"/>
  <c r="B759" i="1" l="1"/>
  <c r="J759" i="1" s="1"/>
  <c r="A760" i="1"/>
  <c r="I383" i="1"/>
  <c r="H383" i="1"/>
  <c r="E384" i="1"/>
  <c r="B760" i="1" l="1"/>
  <c r="J760" i="1" s="1"/>
  <c r="A761" i="1"/>
  <c r="C384" i="1"/>
  <c r="F384" i="1" s="1"/>
  <c r="G384" i="1" s="1"/>
  <c r="B761" i="1" l="1"/>
  <c r="J761" i="1" s="1"/>
  <c r="A762" i="1"/>
  <c r="H384" i="1"/>
  <c r="I384" i="1"/>
  <c r="E385" i="1"/>
  <c r="B762" i="1" l="1"/>
  <c r="J762" i="1" s="1"/>
  <c r="A763" i="1"/>
  <c r="C385" i="1"/>
  <c r="F385" i="1" s="1"/>
  <c r="G385" i="1" s="1"/>
  <c r="B763" i="1" l="1"/>
  <c r="J763" i="1" s="1"/>
  <c r="A764" i="1"/>
  <c r="I385" i="1"/>
  <c r="H385" i="1"/>
  <c r="E386" i="1"/>
  <c r="B764" i="1" l="1"/>
  <c r="J764" i="1" s="1"/>
  <c r="A765" i="1"/>
  <c r="C386" i="1"/>
  <c r="F386" i="1" s="1"/>
  <c r="G386" i="1" s="1"/>
  <c r="B765" i="1" l="1"/>
  <c r="J765" i="1" s="1"/>
  <c r="A766" i="1"/>
  <c r="H386" i="1"/>
  <c r="I386" i="1"/>
  <c r="E387" i="1"/>
  <c r="B766" i="1" l="1"/>
  <c r="J766" i="1" s="1"/>
  <c r="A767" i="1"/>
  <c r="C387" i="1"/>
  <c r="F387" i="1" s="1"/>
  <c r="G387" i="1" s="1"/>
  <c r="B767" i="1" l="1"/>
  <c r="J767" i="1" s="1"/>
  <c r="A768" i="1"/>
  <c r="I387" i="1"/>
  <c r="H387" i="1"/>
  <c r="E388" i="1"/>
  <c r="B768" i="1" l="1"/>
  <c r="J768" i="1" s="1"/>
  <c r="A769" i="1"/>
  <c r="C388" i="1"/>
  <c r="F388" i="1" s="1"/>
  <c r="G388" i="1" s="1"/>
  <c r="B769" i="1" l="1"/>
  <c r="J769" i="1" s="1"/>
  <c r="A770" i="1"/>
  <c r="H388" i="1"/>
  <c r="I388" i="1"/>
  <c r="E389" i="1"/>
  <c r="B770" i="1" l="1"/>
  <c r="J770" i="1" s="1"/>
  <c r="A771" i="1"/>
  <c r="C389" i="1"/>
  <c r="F389" i="1" s="1"/>
  <c r="G389" i="1" s="1"/>
  <c r="B771" i="1" l="1"/>
  <c r="J771" i="1" s="1"/>
  <c r="A772" i="1"/>
  <c r="I389" i="1"/>
  <c r="H389" i="1"/>
  <c r="E390" i="1"/>
  <c r="B772" i="1" l="1"/>
  <c r="J772" i="1" s="1"/>
  <c r="A773" i="1"/>
  <c r="C390" i="1"/>
  <c r="F390" i="1" s="1"/>
  <c r="G390" i="1" s="1"/>
  <c r="B773" i="1" l="1"/>
  <c r="J773" i="1" s="1"/>
  <c r="A774" i="1"/>
  <c r="H390" i="1"/>
  <c r="I390" i="1"/>
  <c r="E391" i="1"/>
  <c r="B774" i="1" l="1"/>
  <c r="J774" i="1" s="1"/>
  <c r="A775" i="1"/>
  <c r="C391" i="1"/>
  <c r="F391" i="1" s="1"/>
  <c r="G391" i="1" s="1"/>
  <c r="B775" i="1" l="1"/>
  <c r="J775" i="1" s="1"/>
  <c r="A776" i="1"/>
  <c r="I391" i="1"/>
  <c r="H391" i="1"/>
  <c r="E392" i="1"/>
  <c r="B776" i="1" l="1"/>
  <c r="J776" i="1" s="1"/>
  <c r="A777" i="1"/>
  <c r="C392" i="1"/>
  <c r="F392" i="1" s="1"/>
  <c r="G392" i="1" s="1"/>
  <c r="B777" i="1" l="1"/>
  <c r="J777" i="1" s="1"/>
  <c r="A778" i="1"/>
  <c r="H392" i="1"/>
  <c r="I392" i="1"/>
  <c r="E393" i="1"/>
  <c r="B778" i="1" l="1"/>
  <c r="J778" i="1" s="1"/>
  <c r="A779" i="1"/>
  <c r="C393" i="1"/>
  <c r="F393" i="1" s="1"/>
  <c r="G393" i="1" s="1"/>
  <c r="B779" i="1" l="1"/>
  <c r="J779" i="1" s="1"/>
  <c r="A780" i="1"/>
  <c r="I393" i="1"/>
  <c r="H393" i="1"/>
  <c r="E394" i="1"/>
  <c r="B780" i="1" l="1"/>
  <c r="J780" i="1" s="1"/>
  <c r="A781" i="1"/>
  <c r="C394" i="1"/>
  <c r="F394" i="1" s="1"/>
  <c r="G394" i="1" s="1"/>
  <c r="B781" i="1" l="1"/>
  <c r="J781" i="1" s="1"/>
  <c r="A782" i="1"/>
  <c r="H394" i="1"/>
  <c r="I394" i="1"/>
  <c r="E395" i="1"/>
  <c r="B782" i="1" l="1"/>
  <c r="J782" i="1" s="1"/>
  <c r="A783" i="1"/>
  <c r="C395" i="1"/>
  <c r="F395" i="1" s="1"/>
  <c r="G395" i="1" s="1"/>
  <c r="B783" i="1" l="1"/>
  <c r="J783" i="1" s="1"/>
  <c r="A784" i="1"/>
  <c r="I395" i="1"/>
  <c r="H395" i="1"/>
  <c r="E396" i="1"/>
  <c r="B784" i="1" l="1"/>
  <c r="J784" i="1" s="1"/>
  <c r="A785" i="1"/>
  <c r="C396" i="1"/>
  <c r="F396" i="1" s="1"/>
  <c r="G396" i="1" s="1"/>
  <c r="B785" i="1" l="1"/>
  <c r="J785" i="1" s="1"/>
  <c r="A786" i="1"/>
  <c r="H396" i="1"/>
  <c r="I396" i="1"/>
  <c r="E397" i="1"/>
  <c r="B786" i="1" l="1"/>
  <c r="J786" i="1" s="1"/>
  <c r="A787" i="1"/>
  <c r="C397" i="1"/>
  <c r="F397" i="1" s="1"/>
  <c r="G397" i="1" s="1"/>
  <c r="B787" i="1" l="1"/>
  <c r="J787" i="1" s="1"/>
  <c r="A788" i="1"/>
  <c r="I397" i="1"/>
  <c r="H397" i="1"/>
  <c r="E398" i="1"/>
  <c r="B788" i="1" l="1"/>
  <c r="J788" i="1" s="1"/>
  <c r="A789" i="1"/>
  <c r="C398" i="1"/>
  <c r="F398" i="1" s="1"/>
  <c r="G398" i="1" s="1"/>
  <c r="B789" i="1" l="1"/>
  <c r="J789" i="1" s="1"/>
  <c r="A790" i="1"/>
  <c r="H398" i="1"/>
  <c r="I398" i="1"/>
  <c r="E399" i="1"/>
  <c r="B790" i="1" l="1"/>
  <c r="J790" i="1" s="1"/>
  <c r="A791" i="1"/>
  <c r="C399" i="1"/>
  <c r="F399" i="1" s="1"/>
  <c r="G399" i="1" s="1"/>
  <c r="B791" i="1" l="1"/>
  <c r="J791" i="1" s="1"/>
  <c r="A792" i="1"/>
  <c r="I399" i="1"/>
  <c r="H399" i="1"/>
  <c r="E400" i="1"/>
  <c r="B792" i="1" l="1"/>
  <c r="J792" i="1" s="1"/>
  <c r="A793" i="1"/>
  <c r="C400" i="1"/>
  <c r="F400" i="1" s="1"/>
  <c r="G400" i="1" s="1"/>
  <c r="B793" i="1" l="1"/>
  <c r="J793" i="1" s="1"/>
  <c r="A794" i="1"/>
  <c r="H400" i="1"/>
  <c r="I400" i="1"/>
  <c r="E401" i="1"/>
  <c r="B794" i="1" l="1"/>
  <c r="J794" i="1" s="1"/>
  <c r="A795" i="1"/>
  <c r="C401" i="1"/>
  <c r="F401" i="1" s="1"/>
  <c r="G401" i="1" s="1"/>
  <c r="B795" i="1" l="1"/>
  <c r="J795" i="1" s="1"/>
  <c r="A796" i="1"/>
  <c r="I401" i="1"/>
  <c r="H401" i="1"/>
  <c r="E402" i="1"/>
  <c r="B796" i="1" l="1"/>
  <c r="J796" i="1" s="1"/>
  <c r="A797" i="1"/>
  <c r="C402" i="1"/>
  <c r="F402" i="1" s="1"/>
  <c r="G402" i="1" s="1"/>
  <c r="B797" i="1" l="1"/>
  <c r="J797" i="1" s="1"/>
  <c r="A798" i="1"/>
  <c r="H402" i="1"/>
  <c r="I402" i="1"/>
  <c r="E403" i="1"/>
  <c r="B798" i="1" l="1"/>
  <c r="J798" i="1" s="1"/>
  <c r="A799" i="1"/>
  <c r="C403" i="1"/>
  <c r="F403" i="1" s="1"/>
  <c r="G403" i="1" s="1"/>
  <c r="B799" i="1" l="1"/>
  <c r="J799" i="1" s="1"/>
  <c r="A800" i="1"/>
  <c r="I403" i="1"/>
  <c r="H403" i="1"/>
  <c r="E404" i="1"/>
  <c r="B800" i="1" l="1"/>
  <c r="J800" i="1" s="1"/>
  <c r="A801" i="1"/>
  <c r="C404" i="1"/>
  <c r="F404" i="1" s="1"/>
  <c r="G404" i="1" s="1"/>
  <c r="B801" i="1" l="1"/>
  <c r="J801" i="1"/>
  <c r="A802" i="1"/>
  <c r="H404" i="1"/>
  <c r="I404" i="1"/>
  <c r="E405" i="1"/>
  <c r="B802" i="1" l="1"/>
  <c r="J802" i="1" s="1"/>
  <c r="A803" i="1"/>
  <c r="C405" i="1"/>
  <c r="F405" i="1" s="1"/>
  <c r="G405" i="1" s="1"/>
  <c r="B803" i="1" l="1"/>
  <c r="J803" i="1" s="1"/>
  <c r="A804" i="1"/>
  <c r="I405" i="1"/>
  <c r="H405" i="1"/>
  <c r="E406" i="1"/>
  <c r="B804" i="1" l="1"/>
  <c r="J804" i="1" s="1"/>
  <c r="A805" i="1"/>
  <c r="C406" i="1"/>
  <c r="F406" i="1" s="1"/>
  <c r="G406" i="1" s="1"/>
  <c r="B805" i="1" l="1"/>
  <c r="J805" i="1" s="1"/>
  <c r="A806" i="1"/>
  <c r="H406" i="1"/>
  <c r="I406" i="1"/>
  <c r="E407" i="1"/>
  <c r="B806" i="1" l="1"/>
  <c r="J806" i="1" s="1"/>
  <c r="A807" i="1"/>
  <c r="C407" i="1"/>
  <c r="F407" i="1" s="1"/>
  <c r="G407" i="1" s="1"/>
  <c r="B807" i="1" l="1"/>
  <c r="J807" i="1"/>
  <c r="A808" i="1"/>
  <c r="I407" i="1"/>
  <c r="H407" i="1"/>
  <c r="E408" i="1"/>
  <c r="B808" i="1" l="1"/>
  <c r="J808" i="1" s="1"/>
  <c r="A809" i="1"/>
  <c r="C408" i="1"/>
  <c r="F408" i="1" s="1"/>
  <c r="G408" i="1" s="1"/>
  <c r="B809" i="1" l="1"/>
  <c r="J809" i="1" s="1"/>
  <c r="A810" i="1"/>
  <c r="H408" i="1"/>
  <c r="I408" i="1"/>
  <c r="E409" i="1"/>
  <c r="B810" i="1" l="1"/>
  <c r="J810" i="1" s="1"/>
  <c r="A811" i="1"/>
  <c r="C409" i="1"/>
  <c r="F409" i="1" s="1"/>
  <c r="G409" i="1" s="1"/>
  <c r="B811" i="1" l="1"/>
  <c r="J811" i="1" s="1"/>
  <c r="A812" i="1"/>
  <c r="I409" i="1"/>
  <c r="H409" i="1"/>
  <c r="E410" i="1"/>
  <c r="B812" i="1" l="1"/>
  <c r="J812" i="1" s="1"/>
  <c r="A813" i="1"/>
  <c r="C410" i="1"/>
  <c r="F410" i="1" s="1"/>
  <c r="G410" i="1" s="1"/>
  <c r="B813" i="1" l="1"/>
  <c r="J813" i="1" s="1"/>
  <c r="A814" i="1"/>
  <c r="H410" i="1"/>
  <c r="I410" i="1"/>
  <c r="E411" i="1"/>
  <c r="B814" i="1" l="1"/>
  <c r="J814" i="1" s="1"/>
  <c r="A815" i="1"/>
  <c r="C411" i="1"/>
  <c r="F411" i="1" s="1"/>
  <c r="G411" i="1" s="1"/>
  <c r="B815" i="1" l="1"/>
  <c r="J815" i="1" s="1"/>
  <c r="A816" i="1"/>
  <c r="I411" i="1"/>
  <c r="H411" i="1"/>
  <c r="E412" i="1"/>
  <c r="B816" i="1" l="1"/>
  <c r="J816" i="1" s="1"/>
  <c r="A817" i="1"/>
  <c r="C412" i="1"/>
  <c r="F412" i="1" s="1"/>
  <c r="G412" i="1" s="1"/>
  <c r="B817" i="1" l="1"/>
  <c r="J817" i="1" s="1"/>
  <c r="A818" i="1"/>
  <c r="H412" i="1"/>
  <c r="I412" i="1"/>
  <c r="E413" i="1"/>
  <c r="B818" i="1" l="1"/>
  <c r="J818" i="1" s="1"/>
  <c r="A819" i="1"/>
  <c r="C413" i="1"/>
  <c r="F413" i="1" s="1"/>
  <c r="G413" i="1" s="1"/>
  <c r="B819" i="1" l="1"/>
  <c r="J819" i="1" s="1"/>
  <c r="A820" i="1"/>
  <c r="I413" i="1"/>
  <c r="H413" i="1"/>
  <c r="E414" i="1"/>
  <c r="B820" i="1" l="1"/>
  <c r="J820" i="1" s="1"/>
  <c r="A821" i="1"/>
  <c r="C414" i="1"/>
  <c r="F414" i="1" s="1"/>
  <c r="G414" i="1" s="1"/>
  <c r="B821" i="1" l="1"/>
  <c r="J821" i="1" s="1"/>
  <c r="A822" i="1"/>
  <c r="H414" i="1"/>
  <c r="I414" i="1"/>
  <c r="E415" i="1"/>
  <c r="B822" i="1" l="1"/>
  <c r="J822" i="1" s="1"/>
  <c r="A823" i="1"/>
  <c r="C415" i="1"/>
  <c r="F415" i="1" s="1"/>
  <c r="G415" i="1" s="1"/>
  <c r="B823" i="1" l="1"/>
  <c r="J823" i="1"/>
  <c r="A824" i="1"/>
  <c r="I415" i="1"/>
  <c r="H415" i="1"/>
  <c r="E416" i="1"/>
  <c r="B824" i="1" l="1"/>
  <c r="J824" i="1" s="1"/>
  <c r="A825" i="1"/>
  <c r="C416" i="1"/>
  <c r="F416" i="1" s="1"/>
  <c r="G416" i="1" s="1"/>
  <c r="B825" i="1" l="1"/>
  <c r="J825" i="1"/>
  <c r="A826" i="1"/>
  <c r="H416" i="1"/>
  <c r="I416" i="1"/>
  <c r="E417" i="1"/>
  <c r="B826" i="1" l="1"/>
  <c r="J826" i="1" s="1"/>
  <c r="A827" i="1"/>
  <c r="C417" i="1"/>
  <c r="F417" i="1" s="1"/>
  <c r="G417" i="1" s="1"/>
  <c r="B827" i="1" l="1"/>
  <c r="J827" i="1" s="1"/>
  <c r="A828" i="1"/>
  <c r="I417" i="1"/>
  <c r="H417" i="1"/>
  <c r="E418" i="1"/>
  <c r="B828" i="1" l="1"/>
  <c r="J828" i="1" s="1"/>
  <c r="A829" i="1"/>
  <c r="C418" i="1"/>
  <c r="F418" i="1" s="1"/>
  <c r="G418" i="1" s="1"/>
  <c r="B829" i="1" l="1"/>
  <c r="J829" i="1" s="1"/>
  <c r="A830" i="1"/>
  <c r="H418" i="1"/>
  <c r="I418" i="1"/>
  <c r="E419" i="1"/>
  <c r="B830" i="1" l="1"/>
  <c r="J830" i="1" s="1"/>
  <c r="A831" i="1"/>
  <c r="C419" i="1"/>
  <c r="F419" i="1" s="1"/>
  <c r="G419" i="1" s="1"/>
  <c r="B831" i="1" l="1"/>
  <c r="J831" i="1" s="1"/>
  <c r="A832" i="1"/>
  <c r="I419" i="1"/>
  <c r="H419" i="1"/>
  <c r="E420" i="1"/>
  <c r="B832" i="1" l="1"/>
  <c r="J832" i="1" s="1"/>
  <c r="A833" i="1"/>
  <c r="C420" i="1"/>
  <c r="F420" i="1" s="1"/>
  <c r="G420" i="1" s="1"/>
  <c r="B833" i="1" l="1"/>
  <c r="J833" i="1" s="1"/>
  <c r="A834" i="1"/>
  <c r="H420" i="1"/>
  <c r="I420" i="1"/>
  <c r="E421" i="1"/>
  <c r="B834" i="1" l="1"/>
  <c r="J834" i="1"/>
  <c r="A835" i="1"/>
  <c r="C421" i="1"/>
  <c r="F421" i="1" s="1"/>
  <c r="G421" i="1" s="1"/>
  <c r="B835" i="1" l="1"/>
  <c r="J835" i="1" s="1"/>
  <c r="A836" i="1"/>
  <c r="I421" i="1"/>
  <c r="H421" i="1"/>
  <c r="E422" i="1"/>
  <c r="B836" i="1" l="1"/>
  <c r="J836" i="1" s="1"/>
  <c r="A837" i="1"/>
  <c r="C422" i="1"/>
  <c r="F422" i="1" s="1"/>
  <c r="G422" i="1" s="1"/>
  <c r="B837" i="1" l="1"/>
  <c r="J837" i="1" s="1"/>
  <c r="A838" i="1"/>
  <c r="H422" i="1"/>
  <c r="I422" i="1"/>
  <c r="E423" i="1"/>
  <c r="B838" i="1" l="1"/>
  <c r="J838" i="1" s="1"/>
  <c r="A839" i="1"/>
  <c r="C423" i="1"/>
  <c r="F423" i="1" s="1"/>
  <c r="G423" i="1" s="1"/>
  <c r="B839" i="1" l="1"/>
  <c r="J839" i="1"/>
  <c r="A840" i="1"/>
  <c r="I423" i="1"/>
  <c r="H423" i="1"/>
  <c r="E424" i="1"/>
  <c r="B840" i="1" l="1"/>
  <c r="J840" i="1" s="1"/>
  <c r="A841" i="1"/>
  <c r="C424" i="1"/>
  <c r="F424" i="1" s="1"/>
  <c r="G424" i="1" s="1"/>
  <c r="B841" i="1" l="1"/>
  <c r="J841" i="1" s="1"/>
  <c r="A842" i="1"/>
  <c r="H424" i="1"/>
  <c r="I424" i="1"/>
  <c r="E425" i="1"/>
  <c r="B842" i="1" l="1"/>
  <c r="J842" i="1" s="1"/>
  <c r="A843" i="1"/>
  <c r="C425" i="1"/>
  <c r="F425" i="1" s="1"/>
  <c r="G425" i="1" s="1"/>
  <c r="B843" i="1" l="1"/>
  <c r="J843" i="1" s="1"/>
  <c r="A844" i="1"/>
  <c r="I425" i="1"/>
  <c r="H425" i="1"/>
  <c r="E426" i="1"/>
  <c r="B844" i="1" l="1"/>
  <c r="J844" i="1" s="1"/>
  <c r="A845" i="1"/>
  <c r="C426" i="1"/>
  <c r="F426" i="1" s="1"/>
  <c r="G426" i="1" s="1"/>
  <c r="B845" i="1" l="1"/>
  <c r="J845" i="1" s="1"/>
  <c r="A846" i="1"/>
  <c r="H426" i="1"/>
  <c r="I426" i="1"/>
  <c r="E427" i="1"/>
  <c r="B846" i="1" l="1"/>
  <c r="J846" i="1" s="1"/>
  <c r="A847" i="1"/>
  <c r="C427" i="1"/>
  <c r="F427" i="1" s="1"/>
  <c r="G427" i="1" s="1"/>
  <c r="B847" i="1" l="1"/>
  <c r="J847" i="1" s="1"/>
  <c r="A848" i="1"/>
  <c r="I427" i="1"/>
  <c r="H427" i="1"/>
  <c r="E428" i="1"/>
  <c r="B848" i="1" l="1"/>
  <c r="J848" i="1" s="1"/>
  <c r="A849" i="1"/>
  <c r="C428" i="1"/>
  <c r="F428" i="1" s="1"/>
  <c r="G428" i="1" s="1"/>
  <c r="B849" i="1" l="1"/>
  <c r="J849" i="1" s="1"/>
  <c r="A850" i="1"/>
  <c r="H428" i="1"/>
  <c r="I428" i="1"/>
  <c r="E429" i="1"/>
  <c r="B850" i="1" l="1"/>
  <c r="J850" i="1" s="1"/>
  <c r="A851" i="1"/>
  <c r="C429" i="1"/>
  <c r="F429" i="1" s="1"/>
  <c r="G429" i="1" s="1"/>
  <c r="B851" i="1" l="1"/>
  <c r="J851" i="1"/>
  <c r="A852" i="1"/>
  <c r="I429" i="1"/>
  <c r="H429" i="1"/>
  <c r="E430" i="1"/>
  <c r="B852" i="1" l="1"/>
  <c r="J852" i="1" s="1"/>
  <c r="A853" i="1"/>
  <c r="C430" i="1"/>
  <c r="F430" i="1" s="1"/>
  <c r="G430" i="1" s="1"/>
  <c r="B853" i="1" l="1"/>
  <c r="J853" i="1" s="1"/>
  <c r="A854" i="1"/>
  <c r="H430" i="1"/>
  <c r="I430" i="1"/>
  <c r="E431" i="1"/>
  <c r="B854" i="1" l="1"/>
  <c r="J854" i="1" s="1"/>
  <c r="A855" i="1"/>
  <c r="C431" i="1"/>
  <c r="F431" i="1" s="1"/>
  <c r="G431" i="1" s="1"/>
  <c r="B855" i="1" l="1"/>
  <c r="J855" i="1" s="1"/>
  <c r="A856" i="1"/>
  <c r="I431" i="1"/>
  <c r="H431" i="1"/>
  <c r="E432" i="1"/>
  <c r="B856" i="1" l="1"/>
  <c r="J856" i="1" s="1"/>
  <c r="A857" i="1"/>
  <c r="C432" i="1"/>
  <c r="F432" i="1" s="1"/>
  <c r="G432" i="1" s="1"/>
  <c r="B857" i="1" l="1"/>
  <c r="J857" i="1" s="1"/>
  <c r="A858" i="1"/>
  <c r="H432" i="1"/>
  <c r="I432" i="1"/>
  <c r="E433" i="1"/>
  <c r="B858" i="1" l="1"/>
  <c r="J858" i="1" s="1"/>
  <c r="A859" i="1"/>
  <c r="C433" i="1"/>
  <c r="F433" i="1" s="1"/>
  <c r="G433" i="1" s="1"/>
  <c r="B859" i="1" l="1"/>
  <c r="J859" i="1" s="1"/>
  <c r="A860" i="1"/>
  <c r="I433" i="1"/>
  <c r="H433" i="1"/>
  <c r="E434" i="1"/>
  <c r="B860" i="1" l="1"/>
  <c r="J860" i="1" s="1"/>
  <c r="A861" i="1"/>
  <c r="C434" i="1"/>
  <c r="F434" i="1" s="1"/>
  <c r="G434" i="1" s="1"/>
  <c r="B861" i="1" l="1"/>
  <c r="J861" i="1" s="1"/>
  <c r="A862" i="1"/>
  <c r="H434" i="1"/>
  <c r="I434" i="1"/>
  <c r="E435" i="1"/>
  <c r="B862" i="1" l="1"/>
  <c r="J862" i="1" s="1"/>
  <c r="A863" i="1"/>
  <c r="C435" i="1"/>
  <c r="F435" i="1" s="1"/>
  <c r="G435" i="1" s="1"/>
  <c r="B863" i="1" l="1"/>
  <c r="J863" i="1" s="1"/>
  <c r="A864" i="1"/>
  <c r="I435" i="1"/>
  <c r="H435" i="1"/>
  <c r="E436" i="1"/>
  <c r="B864" i="1" l="1"/>
  <c r="J864" i="1" s="1"/>
  <c r="A865" i="1"/>
  <c r="C436" i="1"/>
  <c r="F436" i="1" s="1"/>
  <c r="G436" i="1" s="1"/>
  <c r="B865" i="1" l="1"/>
  <c r="J865" i="1" s="1"/>
  <c r="A866" i="1"/>
  <c r="H436" i="1"/>
  <c r="I436" i="1"/>
  <c r="E437" i="1"/>
  <c r="B866" i="1" l="1"/>
  <c r="J866" i="1" s="1"/>
  <c r="A867" i="1"/>
  <c r="C437" i="1"/>
  <c r="F437" i="1" s="1"/>
  <c r="G437" i="1" s="1"/>
  <c r="B867" i="1" l="1"/>
  <c r="J867" i="1"/>
  <c r="A868" i="1"/>
  <c r="I437" i="1"/>
  <c r="H437" i="1"/>
  <c r="E438" i="1"/>
  <c r="B868" i="1" l="1"/>
  <c r="J868" i="1" s="1"/>
  <c r="A869" i="1"/>
  <c r="C438" i="1"/>
  <c r="F438" i="1" s="1"/>
  <c r="G438" i="1" s="1"/>
  <c r="B869" i="1" l="1"/>
  <c r="J869" i="1" s="1"/>
  <c r="A870" i="1"/>
  <c r="H438" i="1"/>
  <c r="I438" i="1"/>
  <c r="E439" i="1"/>
  <c r="B870" i="1" l="1"/>
  <c r="J870" i="1" s="1"/>
  <c r="A871" i="1"/>
  <c r="C439" i="1"/>
  <c r="F439" i="1" s="1"/>
  <c r="G439" i="1" s="1"/>
  <c r="B871" i="1" l="1"/>
  <c r="J871" i="1" s="1"/>
  <c r="A872" i="1"/>
  <c r="I439" i="1"/>
  <c r="H439" i="1"/>
  <c r="E440" i="1"/>
  <c r="B872" i="1" l="1"/>
  <c r="J872" i="1" s="1"/>
  <c r="A873" i="1"/>
  <c r="C440" i="1"/>
  <c r="F440" i="1" s="1"/>
  <c r="G440" i="1" s="1"/>
  <c r="B873" i="1" l="1"/>
  <c r="J873" i="1"/>
  <c r="A874" i="1"/>
  <c r="H440" i="1"/>
  <c r="I440" i="1"/>
  <c r="E441" i="1"/>
  <c r="B874" i="1" l="1"/>
  <c r="J874" i="1"/>
  <c r="A875" i="1"/>
  <c r="C441" i="1"/>
  <c r="F441" i="1" s="1"/>
  <c r="G441" i="1" s="1"/>
  <c r="B875" i="1" l="1"/>
  <c r="J875" i="1" s="1"/>
  <c r="A876" i="1"/>
  <c r="I441" i="1"/>
  <c r="H441" i="1"/>
  <c r="E442" i="1"/>
  <c r="B876" i="1" l="1"/>
  <c r="J876" i="1" s="1"/>
  <c r="A877" i="1"/>
  <c r="C442" i="1"/>
  <c r="F442" i="1" s="1"/>
  <c r="G442" i="1" s="1"/>
  <c r="B877" i="1" l="1"/>
  <c r="J877" i="1" s="1"/>
  <c r="A878" i="1"/>
  <c r="H442" i="1"/>
  <c r="I442" i="1"/>
  <c r="E443" i="1"/>
  <c r="B878" i="1" l="1"/>
  <c r="J878" i="1" s="1"/>
  <c r="A879" i="1"/>
  <c r="C443" i="1"/>
  <c r="F443" i="1" s="1"/>
  <c r="G443" i="1" s="1"/>
  <c r="B879" i="1" l="1"/>
  <c r="J879" i="1" s="1"/>
  <c r="A880" i="1"/>
  <c r="I443" i="1"/>
  <c r="H443" i="1"/>
  <c r="E444" i="1"/>
  <c r="B880" i="1" l="1"/>
  <c r="J880" i="1" s="1"/>
  <c r="A881" i="1"/>
  <c r="C444" i="1"/>
  <c r="F444" i="1" s="1"/>
  <c r="G444" i="1" s="1"/>
  <c r="B881" i="1" l="1"/>
  <c r="J881" i="1" s="1"/>
  <c r="A882" i="1"/>
  <c r="H444" i="1"/>
  <c r="I444" i="1"/>
  <c r="E445" i="1"/>
  <c r="B882" i="1" l="1"/>
  <c r="J882" i="1" s="1"/>
  <c r="A883" i="1"/>
  <c r="C445" i="1"/>
  <c r="F445" i="1" s="1"/>
  <c r="G445" i="1" s="1"/>
  <c r="B883" i="1" l="1"/>
  <c r="J883" i="1"/>
  <c r="A884" i="1"/>
  <c r="I445" i="1"/>
  <c r="H445" i="1"/>
  <c r="E446" i="1"/>
  <c r="B884" i="1" l="1"/>
  <c r="J884" i="1" s="1"/>
  <c r="A885" i="1"/>
  <c r="C446" i="1"/>
  <c r="F446" i="1" s="1"/>
  <c r="G446" i="1" s="1"/>
  <c r="B885" i="1" l="1"/>
  <c r="J885" i="1" s="1"/>
  <c r="A886" i="1"/>
  <c r="H446" i="1"/>
  <c r="I446" i="1"/>
  <c r="E447" i="1"/>
  <c r="B886" i="1" l="1"/>
  <c r="J886" i="1" s="1"/>
  <c r="A887" i="1"/>
  <c r="C447" i="1"/>
  <c r="F447" i="1" s="1"/>
  <c r="G447" i="1" s="1"/>
  <c r="B887" i="1" l="1"/>
  <c r="J887" i="1" s="1"/>
  <c r="A888" i="1"/>
  <c r="I447" i="1"/>
  <c r="H447" i="1"/>
  <c r="E448" i="1"/>
  <c r="B888" i="1" l="1"/>
  <c r="J888" i="1" s="1"/>
  <c r="A889" i="1"/>
  <c r="C448" i="1"/>
  <c r="F448" i="1" s="1"/>
  <c r="G448" i="1" s="1"/>
  <c r="B889" i="1" l="1"/>
  <c r="J889" i="1"/>
  <c r="A890" i="1"/>
  <c r="H448" i="1"/>
  <c r="I448" i="1"/>
  <c r="E449" i="1"/>
  <c r="B890" i="1" l="1"/>
  <c r="J890" i="1" s="1"/>
  <c r="A891" i="1"/>
  <c r="C449" i="1"/>
  <c r="F449" i="1" s="1"/>
  <c r="G449" i="1" s="1"/>
  <c r="B891" i="1" l="1"/>
  <c r="J891" i="1" s="1"/>
  <c r="A892" i="1"/>
  <c r="I449" i="1"/>
  <c r="H449" i="1"/>
  <c r="E450" i="1"/>
  <c r="B892" i="1" l="1"/>
  <c r="J892" i="1" s="1"/>
  <c r="A893" i="1"/>
  <c r="C450" i="1"/>
  <c r="F450" i="1" s="1"/>
  <c r="G450" i="1" s="1"/>
  <c r="B893" i="1" l="1"/>
  <c r="J893" i="1" s="1"/>
  <c r="A894" i="1"/>
  <c r="H450" i="1"/>
  <c r="I450" i="1"/>
  <c r="E451" i="1"/>
  <c r="B894" i="1" l="1"/>
  <c r="J894" i="1" s="1"/>
  <c r="A895" i="1"/>
  <c r="C451" i="1"/>
  <c r="F451" i="1" s="1"/>
  <c r="G451" i="1" s="1"/>
  <c r="B895" i="1" l="1"/>
  <c r="J895" i="1"/>
  <c r="A896" i="1"/>
  <c r="I451" i="1"/>
  <c r="H451" i="1"/>
  <c r="E452" i="1"/>
  <c r="B896" i="1" l="1"/>
  <c r="J896" i="1" s="1"/>
  <c r="A897" i="1"/>
  <c r="C452" i="1"/>
  <c r="F452" i="1" s="1"/>
  <c r="G452" i="1" s="1"/>
  <c r="B897" i="1" l="1"/>
  <c r="J897" i="1" s="1"/>
  <c r="A898" i="1"/>
  <c r="H452" i="1"/>
  <c r="I452" i="1"/>
  <c r="E453" i="1"/>
  <c r="B898" i="1" l="1"/>
  <c r="J898" i="1" s="1"/>
  <c r="A899" i="1"/>
  <c r="C453" i="1"/>
  <c r="F453" i="1" s="1"/>
  <c r="G453" i="1" s="1"/>
  <c r="B899" i="1" l="1"/>
  <c r="J899" i="1" s="1"/>
  <c r="A900" i="1"/>
  <c r="I453" i="1"/>
  <c r="H453" i="1"/>
  <c r="E454" i="1"/>
  <c r="B900" i="1" l="1"/>
  <c r="J900" i="1" s="1"/>
  <c r="A901" i="1"/>
  <c r="C454" i="1"/>
  <c r="F454" i="1" s="1"/>
  <c r="G454" i="1" s="1"/>
  <c r="B901" i="1" l="1"/>
  <c r="J901" i="1" s="1"/>
  <c r="A902" i="1"/>
  <c r="H454" i="1"/>
  <c r="I454" i="1"/>
  <c r="E455" i="1"/>
  <c r="B902" i="1" l="1"/>
  <c r="J902" i="1" s="1"/>
  <c r="A903" i="1"/>
  <c r="C455" i="1"/>
  <c r="F455" i="1" s="1"/>
  <c r="G455" i="1" s="1"/>
  <c r="B903" i="1" l="1"/>
  <c r="J903" i="1"/>
  <c r="A904" i="1"/>
  <c r="I455" i="1"/>
  <c r="H455" i="1"/>
  <c r="E456" i="1"/>
  <c r="B904" i="1" l="1"/>
  <c r="J904" i="1" s="1"/>
  <c r="A905" i="1"/>
  <c r="C456" i="1"/>
  <c r="F456" i="1" s="1"/>
  <c r="G456" i="1" s="1"/>
  <c r="B905" i="1" l="1"/>
  <c r="J905" i="1" s="1"/>
  <c r="A906" i="1"/>
  <c r="H456" i="1"/>
  <c r="I456" i="1"/>
  <c r="E457" i="1"/>
  <c r="B906" i="1" l="1"/>
  <c r="J906" i="1" s="1"/>
  <c r="A907" i="1"/>
  <c r="C457" i="1"/>
  <c r="F457" i="1" s="1"/>
  <c r="G457" i="1" s="1"/>
  <c r="B907" i="1" l="1"/>
  <c r="J907" i="1" s="1"/>
  <c r="A908" i="1"/>
  <c r="I457" i="1"/>
  <c r="H457" i="1"/>
  <c r="E458" i="1"/>
  <c r="B908" i="1" l="1"/>
  <c r="J908" i="1" s="1"/>
  <c r="A909" i="1"/>
  <c r="C458" i="1"/>
  <c r="F458" i="1" s="1"/>
  <c r="G458" i="1" s="1"/>
  <c r="B909" i="1" l="1"/>
  <c r="J909" i="1" s="1"/>
  <c r="A910" i="1"/>
  <c r="H458" i="1"/>
  <c r="I458" i="1"/>
  <c r="E459" i="1"/>
  <c r="B910" i="1" l="1"/>
  <c r="J910" i="1" s="1"/>
  <c r="A911" i="1"/>
  <c r="C459" i="1"/>
  <c r="F459" i="1" s="1"/>
  <c r="G459" i="1" s="1"/>
  <c r="B911" i="1" l="1"/>
  <c r="J911" i="1" s="1"/>
  <c r="A912" i="1"/>
  <c r="I459" i="1"/>
  <c r="H459" i="1"/>
  <c r="E460" i="1"/>
  <c r="B912" i="1" l="1"/>
  <c r="J912" i="1"/>
  <c r="A913" i="1"/>
  <c r="C460" i="1"/>
  <c r="F460" i="1" s="1"/>
  <c r="G460" i="1" s="1"/>
  <c r="B913" i="1" l="1"/>
  <c r="J913" i="1" s="1"/>
  <c r="A914" i="1"/>
  <c r="H460" i="1"/>
  <c r="I460" i="1"/>
  <c r="E461" i="1"/>
  <c r="B914" i="1" l="1"/>
  <c r="J914" i="1" s="1"/>
  <c r="A915" i="1"/>
  <c r="C461" i="1"/>
  <c r="F461" i="1" s="1"/>
  <c r="G461" i="1" s="1"/>
  <c r="B915" i="1" l="1"/>
  <c r="J915" i="1"/>
  <c r="A916" i="1"/>
  <c r="I461" i="1"/>
  <c r="H461" i="1"/>
  <c r="E462" i="1"/>
  <c r="B916" i="1" l="1"/>
  <c r="J916" i="1" s="1"/>
  <c r="A917" i="1"/>
  <c r="C462" i="1"/>
  <c r="F462" i="1" s="1"/>
  <c r="G462" i="1" s="1"/>
  <c r="B917" i="1" l="1"/>
  <c r="J917" i="1" s="1"/>
  <c r="A918" i="1"/>
  <c r="H462" i="1"/>
  <c r="I462" i="1"/>
  <c r="E463" i="1"/>
  <c r="B918" i="1" l="1"/>
  <c r="J918" i="1" s="1"/>
  <c r="A919" i="1"/>
  <c r="C463" i="1"/>
  <c r="F463" i="1" s="1"/>
  <c r="G463" i="1" s="1"/>
  <c r="B919" i="1" l="1"/>
  <c r="J919" i="1" s="1"/>
  <c r="A920" i="1"/>
  <c r="I463" i="1"/>
  <c r="H463" i="1"/>
  <c r="E464" i="1"/>
  <c r="B920" i="1" l="1"/>
  <c r="J920" i="1" s="1"/>
  <c r="A921" i="1"/>
  <c r="C464" i="1"/>
  <c r="F464" i="1" s="1"/>
  <c r="G464" i="1" s="1"/>
  <c r="B921" i="1" l="1"/>
  <c r="J921" i="1" s="1"/>
  <c r="A922" i="1"/>
  <c r="H464" i="1"/>
  <c r="I464" i="1"/>
  <c r="E465" i="1"/>
  <c r="B922" i="1" l="1"/>
  <c r="J922" i="1" s="1"/>
  <c r="A923" i="1"/>
  <c r="C465" i="1"/>
  <c r="F465" i="1" s="1"/>
  <c r="G465" i="1" s="1"/>
  <c r="B923" i="1" l="1"/>
  <c r="J923" i="1" s="1"/>
  <c r="A924" i="1"/>
  <c r="I465" i="1"/>
  <c r="H465" i="1"/>
  <c r="E466" i="1"/>
  <c r="B924" i="1" l="1"/>
  <c r="J924" i="1" s="1"/>
  <c r="A925" i="1"/>
  <c r="C466" i="1"/>
  <c r="F466" i="1" s="1"/>
  <c r="G466" i="1" s="1"/>
  <c r="B925" i="1" l="1"/>
  <c r="J925" i="1"/>
  <c r="A926" i="1"/>
  <c r="H466" i="1"/>
  <c r="I466" i="1"/>
  <c r="E467" i="1"/>
  <c r="B926" i="1" l="1"/>
  <c r="J926" i="1" s="1"/>
  <c r="A927" i="1"/>
  <c r="C467" i="1"/>
  <c r="F467" i="1" s="1"/>
  <c r="G467" i="1" s="1"/>
  <c r="B927" i="1" l="1"/>
  <c r="J927" i="1" s="1"/>
  <c r="A928" i="1"/>
  <c r="I467" i="1"/>
  <c r="H467" i="1"/>
  <c r="E468" i="1"/>
  <c r="B928" i="1" l="1"/>
  <c r="J928" i="1" s="1"/>
  <c r="A929" i="1"/>
  <c r="C468" i="1"/>
  <c r="F468" i="1" s="1"/>
  <c r="G468" i="1" s="1"/>
  <c r="B929" i="1" l="1"/>
  <c r="J929" i="1"/>
  <c r="A930" i="1"/>
  <c r="H468" i="1"/>
  <c r="I468" i="1"/>
  <c r="E469" i="1"/>
  <c r="B930" i="1" l="1"/>
  <c r="J930" i="1"/>
  <c r="A931" i="1"/>
  <c r="C469" i="1"/>
  <c r="F469" i="1" s="1"/>
  <c r="G469" i="1" s="1"/>
  <c r="B931" i="1" l="1"/>
  <c r="J931" i="1"/>
  <c r="A932" i="1"/>
  <c r="I469" i="1"/>
  <c r="H469" i="1"/>
  <c r="E470" i="1"/>
  <c r="B932" i="1" l="1"/>
  <c r="J932" i="1" s="1"/>
  <c r="A933" i="1"/>
  <c r="C470" i="1"/>
  <c r="F470" i="1" s="1"/>
  <c r="G470" i="1" s="1"/>
  <c r="B933" i="1" l="1"/>
  <c r="J933" i="1" s="1"/>
  <c r="A934" i="1"/>
  <c r="H470" i="1"/>
  <c r="I470" i="1"/>
  <c r="E471" i="1"/>
  <c r="B934" i="1" l="1"/>
  <c r="J934" i="1" s="1"/>
  <c r="A935" i="1"/>
  <c r="C471" i="1"/>
  <c r="F471" i="1" s="1"/>
  <c r="G471" i="1" s="1"/>
  <c r="B935" i="1" l="1"/>
  <c r="J935" i="1" s="1"/>
  <c r="A936" i="1"/>
  <c r="I471" i="1"/>
  <c r="H471" i="1"/>
  <c r="E472" i="1"/>
  <c r="B936" i="1" l="1"/>
  <c r="J936" i="1"/>
  <c r="A937" i="1"/>
  <c r="C472" i="1"/>
  <c r="F472" i="1" s="1"/>
  <c r="G472" i="1" s="1"/>
  <c r="B937" i="1" l="1"/>
  <c r="J937" i="1" s="1"/>
  <c r="A938" i="1"/>
  <c r="H472" i="1"/>
  <c r="I472" i="1"/>
  <c r="E473" i="1"/>
  <c r="B938" i="1" l="1"/>
  <c r="J938" i="1" s="1"/>
  <c r="A939" i="1"/>
  <c r="C473" i="1"/>
  <c r="F473" i="1" s="1"/>
  <c r="G473" i="1" s="1"/>
  <c r="B939" i="1" l="1"/>
  <c r="J939" i="1"/>
  <c r="A940" i="1"/>
  <c r="I473" i="1"/>
  <c r="H473" i="1"/>
  <c r="E474" i="1"/>
  <c r="B940" i="1" l="1"/>
  <c r="J940" i="1" s="1"/>
  <c r="A941" i="1"/>
  <c r="C474" i="1"/>
  <c r="F474" i="1" s="1"/>
  <c r="G474" i="1" s="1"/>
  <c r="B941" i="1" l="1"/>
  <c r="J941" i="1" s="1"/>
  <c r="A942" i="1"/>
  <c r="H474" i="1"/>
  <c r="I474" i="1"/>
  <c r="E475" i="1"/>
  <c r="B942" i="1" l="1"/>
  <c r="J942" i="1" s="1"/>
  <c r="A943" i="1"/>
  <c r="C475" i="1"/>
  <c r="F475" i="1" s="1"/>
  <c r="G475" i="1" s="1"/>
  <c r="B943" i="1" l="1"/>
  <c r="J943" i="1" s="1"/>
  <c r="A944" i="1"/>
  <c r="I475" i="1"/>
  <c r="H475" i="1"/>
  <c r="E476" i="1"/>
  <c r="B944" i="1" l="1"/>
  <c r="J944" i="1" s="1"/>
  <c r="A945" i="1"/>
  <c r="C476" i="1"/>
  <c r="F476" i="1" s="1"/>
  <c r="G476" i="1" s="1"/>
  <c r="B945" i="1" l="1"/>
  <c r="J945" i="1" s="1"/>
  <c r="A946" i="1"/>
  <c r="H476" i="1"/>
  <c r="I476" i="1"/>
  <c r="E477" i="1"/>
  <c r="B946" i="1" l="1"/>
  <c r="J946" i="1" s="1"/>
  <c r="A947" i="1"/>
  <c r="C477" i="1"/>
  <c r="F477" i="1" s="1"/>
  <c r="G477" i="1" s="1"/>
  <c r="B947" i="1" l="1"/>
  <c r="J947" i="1" s="1"/>
  <c r="A948" i="1"/>
  <c r="I477" i="1"/>
  <c r="H477" i="1"/>
  <c r="E478" i="1"/>
  <c r="B948" i="1" l="1"/>
  <c r="J948" i="1" s="1"/>
  <c r="A949" i="1"/>
  <c r="C478" i="1"/>
  <c r="F478" i="1" s="1"/>
  <c r="G478" i="1" s="1"/>
  <c r="B949" i="1" l="1"/>
  <c r="J949" i="1" s="1"/>
  <c r="A950" i="1"/>
  <c r="H478" i="1"/>
  <c r="I478" i="1"/>
  <c r="E479" i="1"/>
  <c r="B950" i="1" l="1"/>
  <c r="J950" i="1" s="1"/>
  <c r="A951" i="1"/>
  <c r="C479" i="1"/>
  <c r="F479" i="1" s="1"/>
  <c r="G479" i="1" s="1"/>
  <c r="B951" i="1" l="1"/>
  <c r="J951" i="1" s="1"/>
  <c r="A952" i="1"/>
  <c r="I479" i="1"/>
  <c r="H479" i="1"/>
  <c r="E480" i="1"/>
  <c r="B952" i="1" l="1"/>
  <c r="J952" i="1" s="1"/>
  <c r="A953" i="1"/>
  <c r="C480" i="1"/>
  <c r="F480" i="1" s="1"/>
  <c r="G480" i="1" s="1"/>
  <c r="B953" i="1" l="1"/>
  <c r="J953" i="1"/>
  <c r="A954" i="1"/>
  <c r="H480" i="1"/>
  <c r="I480" i="1"/>
  <c r="E481" i="1"/>
  <c r="B954" i="1" l="1"/>
  <c r="J954" i="1"/>
  <c r="A955" i="1"/>
  <c r="C481" i="1"/>
  <c r="F481" i="1" s="1"/>
  <c r="G481" i="1" s="1"/>
  <c r="B955" i="1" l="1"/>
  <c r="J955" i="1"/>
  <c r="A956" i="1"/>
  <c r="I481" i="1"/>
  <c r="H481" i="1"/>
  <c r="E482" i="1"/>
  <c r="B956" i="1" l="1"/>
  <c r="J956" i="1" s="1"/>
  <c r="A957" i="1"/>
  <c r="C482" i="1"/>
  <c r="F482" i="1" s="1"/>
  <c r="G482" i="1" s="1"/>
  <c r="B957" i="1" l="1"/>
  <c r="J957" i="1" s="1"/>
  <c r="A958" i="1"/>
  <c r="H482" i="1"/>
  <c r="I482" i="1"/>
  <c r="E483" i="1"/>
  <c r="B958" i="1" l="1"/>
  <c r="J958" i="1" s="1"/>
  <c r="A959" i="1"/>
  <c r="C483" i="1"/>
  <c r="F483" i="1" s="1"/>
  <c r="G483" i="1" s="1"/>
  <c r="B959" i="1" l="1"/>
  <c r="J959" i="1" s="1"/>
  <c r="A960" i="1"/>
  <c r="I483" i="1"/>
  <c r="H483" i="1"/>
  <c r="E484" i="1"/>
  <c r="B960" i="1" l="1"/>
  <c r="J960" i="1" s="1"/>
  <c r="A961" i="1"/>
  <c r="C484" i="1"/>
  <c r="F484" i="1" s="1"/>
  <c r="G484" i="1" s="1"/>
  <c r="B961" i="1" l="1"/>
  <c r="J961" i="1"/>
  <c r="A962" i="1"/>
  <c r="H484" i="1"/>
  <c r="I484" i="1"/>
  <c r="E485" i="1"/>
  <c r="B962" i="1" l="1"/>
  <c r="J962" i="1" s="1"/>
  <c r="A963" i="1"/>
  <c r="C485" i="1"/>
  <c r="F485" i="1" s="1"/>
  <c r="G485" i="1" s="1"/>
  <c r="B963" i="1" l="1"/>
  <c r="J963" i="1" s="1"/>
  <c r="A964" i="1"/>
  <c r="I485" i="1"/>
  <c r="H485" i="1"/>
  <c r="E486" i="1"/>
  <c r="B964" i="1" l="1"/>
  <c r="J964" i="1" s="1"/>
  <c r="A965" i="1"/>
  <c r="C486" i="1"/>
  <c r="F486" i="1" s="1"/>
  <c r="G486" i="1" s="1"/>
  <c r="B965" i="1" l="1"/>
  <c r="J965" i="1" s="1"/>
  <c r="A966" i="1"/>
  <c r="H486" i="1"/>
  <c r="I486" i="1"/>
  <c r="E487" i="1"/>
  <c r="B966" i="1" l="1"/>
  <c r="J966" i="1" s="1"/>
  <c r="A967" i="1"/>
  <c r="C487" i="1"/>
  <c r="F487" i="1" s="1"/>
  <c r="G487" i="1" s="1"/>
  <c r="B967" i="1" l="1"/>
  <c r="J967" i="1" s="1"/>
  <c r="A968" i="1"/>
  <c r="I487" i="1"/>
  <c r="H487" i="1"/>
  <c r="E488" i="1"/>
  <c r="B968" i="1" l="1"/>
  <c r="J968" i="1" s="1"/>
  <c r="A969" i="1"/>
  <c r="C488" i="1"/>
  <c r="F488" i="1" s="1"/>
  <c r="G488" i="1" s="1"/>
  <c r="B969" i="1" l="1"/>
  <c r="J969" i="1" s="1"/>
  <c r="A970" i="1"/>
  <c r="H488" i="1"/>
  <c r="I488" i="1"/>
  <c r="E489" i="1"/>
  <c r="B970" i="1" l="1"/>
  <c r="J970" i="1" s="1"/>
  <c r="A971" i="1"/>
  <c r="C489" i="1"/>
  <c r="F489" i="1" s="1"/>
  <c r="G489" i="1" s="1"/>
  <c r="B971" i="1" l="1"/>
  <c r="J971" i="1" s="1"/>
  <c r="A972" i="1"/>
  <c r="I489" i="1"/>
  <c r="H489" i="1"/>
  <c r="E490" i="1"/>
  <c r="B972" i="1" l="1"/>
  <c r="J972" i="1" s="1"/>
  <c r="A973" i="1"/>
  <c r="C490" i="1"/>
  <c r="F490" i="1" s="1"/>
  <c r="G490" i="1" s="1"/>
  <c r="B973" i="1" l="1"/>
  <c r="J973" i="1"/>
  <c r="A974" i="1"/>
  <c r="H490" i="1"/>
  <c r="I490" i="1"/>
  <c r="E491" i="1"/>
  <c r="B974" i="1" l="1"/>
  <c r="J974" i="1" s="1"/>
  <c r="A975" i="1"/>
  <c r="C491" i="1"/>
  <c r="F491" i="1" s="1"/>
  <c r="G491" i="1" s="1"/>
  <c r="B975" i="1" l="1"/>
  <c r="J975" i="1" s="1"/>
  <c r="A976" i="1"/>
  <c r="I491" i="1"/>
  <c r="H491" i="1"/>
  <c r="E492" i="1"/>
  <c r="B976" i="1" l="1"/>
  <c r="J976" i="1" s="1"/>
  <c r="A977" i="1"/>
  <c r="C492" i="1"/>
  <c r="F492" i="1" s="1"/>
  <c r="G492" i="1" s="1"/>
  <c r="B977" i="1" l="1"/>
  <c r="J977" i="1" s="1"/>
  <c r="A978" i="1"/>
  <c r="H492" i="1"/>
  <c r="I492" i="1"/>
  <c r="E493" i="1"/>
  <c r="B978" i="1" l="1"/>
  <c r="J978" i="1" s="1"/>
  <c r="A979" i="1"/>
  <c r="C493" i="1"/>
  <c r="F493" i="1" s="1"/>
  <c r="G493" i="1" s="1"/>
  <c r="B979" i="1" l="1"/>
  <c r="J979" i="1" s="1"/>
  <c r="A980" i="1"/>
  <c r="I493" i="1"/>
  <c r="H493" i="1"/>
  <c r="E494" i="1"/>
  <c r="B980" i="1" l="1"/>
  <c r="J980" i="1" s="1"/>
  <c r="A981" i="1"/>
  <c r="C494" i="1"/>
  <c r="F494" i="1" s="1"/>
  <c r="G494" i="1" s="1"/>
  <c r="B981" i="1" l="1"/>
  <c r="J981" i="1" s="1"/>
  <c r="A982" i="1"/>
  <c r="H494" i="1"/>
  <c r="I494" i="1"/>
  <c r="E495" i="1"/>
  <c r="B982" i="1" l="1"/>
  <c r="J982" i="1" s="1"/>
  <c r="A983" i="1"/>
  <c r="C495" i="1"/>
  <c r="F495" i="1" s="1"/>
  <c r="G495" i="1" s="1"/>
  <c r="B983" i="1" l="1"/>
  <c r="J983" i="1" s="1"/>
  <c r="A984" i="1"/>
  <c r="I495" i="1"/>
  <c r="H495" i="1"/>
  <c r="E496" i="1"/>
  <c r="B984" i="1" l="1"/>
  <c r="J984" i="1" s="1"/>
  <c r="A985" i="1"/>
  <c r="C496" i="1"/>
  <c r="F496" i="1" s="1"/>
  <c r="G496" i="1" s="1"/>
  <c r="B985" i="1" l="1"/>
  <c r="J985" i="1"/>
  <c r="A986" i="1"/>
  <c r="H496" i="1"/>
  <c r="I496" i="1"/>
  <c r="E497" i="1"/>
  <c r="B986" i="1" l="1"/>
  <c r="J986" i="1" s="1"/>
  <c r="A987" i="1"/>
  <c r="C497" i="1"/>
  <c r="F497" i="1" s="1"/>
  <c r="G497" i="1" s="1"/>
  <c r="B987" i="1" l="1"/>
  <c r="J987" i="1" s="1"/>
  <c r="A988" i="1"/>
  <c r="I497" i="1"/>
  <c r="H497" i="1"/>
  <c r="E498" i="1"/>
  <c r="B988" i="1" l="1"/>
  <c r="J988" i="1" s="1"/>
  <c r="A989" i="1"/>
  <c r="C498" i="1"/>
  <c r="F498" i="1" s="1"/>
  <c r="G498" i="1" s="1"/>
  <c r="B989" i="1" l="1"/>
  <c r="J989" i="1" s="1"/>
  <c r="A990" i="1"/>
  <c r="H498" i="1"/>
  <c r="I498" i="1"/>
  <c r="E499" i="1"/>
  <c r="B990" i="1" l="1"/>
  <c r="J990" i="1" s="1"/>
  <c r="A991" i="1"/>
  <c r="C499" i="1"/>
  <c r="F499" i="1" s="1"/>
  <c r="G499" i="1" s="1"/>
  <c r="B991" i="1" l="1"/>
  <c r="J991" i="1" s="1"/>
  <c r="A992" i="1"/>
  <c r="I499" i="1"/>
  <c r="H499" i="1"/>
  <c r="E500" i="1"/>
  <c r="B992" i="1" l="1"/>
  <c r="J992" i="1" s="1"/>
  <c r="A993" i="1"/>
  <c r="C500" i="1"/>
  <c r="F500" i="1" s="1"/>
  <c r="G500" i="1" s="1"/>
  <c r="B993" i="1" l="1"/>
  <c r="J993" i="1" s="1"/>
  <c r="A994" i="1"/>
  <c r="H500" i="1"/>
  <c r="I500" i="1"/>
  <c r="E501" i="1"/>
  <c r="B994" i="1" l="1"/>
  <c r="J994" i="1" s="1"/>
  <c r="A995" i="1"/>
  <c r="C501" i="1"/>
  <c r="F501" i="1" s="1"/>
  <c r="G501" i="1" s="1"/>
  <c r="B995" i="1" l="1"/>
  <c r="J995" i="1" s="1"/>
  <c r="A996" i="1"/>
  <c r="I501" i="1"/>
  <c r="H501" i="1"/>
  <c r="E502" i="1"/>
  <c r="B996" i="1" l="1"/>
  <c r="J996" i="1" s="1"/>
  <c r="A997" i="1"/>
  <c r="C502" i="1"/>
  <c r="F502" i="1" s="1"/>
  <c r="G502" i="1" s="1"/>
  <c r="B997" i="1" l="1"/>
  <c r="J997" i="1" s="1"/>
  <c r="A998" i="1"/>
  <c r="H502" i="1"/>
  <c r="I502" i="1"/>
  <c r="E503" i="1"/>
  <c r="B998" i="1" l="1"/>
  <c r="J998" i="1" s="1"/>
  <c r="A999" i="1"/>
  <c r="C503" i="1"/>
  <c r="F503" i="1" s="1"/>
  <c r="G503" i="1" s="1"/>
  <c r="B999" i="1" l="1"/>
  <c r="J999" i="1" s="1"/>
  <c r="A1000" i="1"/>
  <c r="I503" i="1"/>
  <c r="H503" i="1"/>
  <c r="E504" i="1"/>
  <c r="B1000" i="1" l="1"/>
  <c r="J1000" i="1" s="1"/>
  <c r="A1001" i="1"/>
  <c r="C504" i="1"/>
  <c r="F504" i="1" s="1"/>
  <c r="G504" i="1" s="1"/>
  <c r="B1001" i="1" l="1"/>
  <c r="J1001" i="1" s="1"/>
  <c r="A1002" i="1"/>
  <c r="I504" i="1"/>
  <c r="H504" i="1"/>
  <c r="E505" i="1"/>
  <c r="B1002" i="1" l="1"/>
  <c r="J1002" i="1" s="1"/>
  <c r="A1003" i="1"/>
  <c r="C505" i="1"/>
  <c r="F505" i="1" s="1"/>
  <c r="G505" i="1" s="1"/>
  <c r="B1003" i="1" l="1"/>
  <c r="J1003" i="1"/>
  <c r="A1004" i="1"/>
  <c r="H505" i="1"/>
  <c r="I505" i="1"/>
  <c r="E506" i="1"/>
  <c r="B1004" i="1" l="1"/>
  <c r="J1004" i="1" s="1"/>
  <c r="A1005" i="1"/>
  <c r="C506" i="1"/>
  <c r="F506" i="1" s="1"/>
  <c r="G506" i="1" s="1"/>
  <c r="B1005" i="1" l="1"/>
  <c r="J1005" i="1" s="1"/>
  <c r="A1006" i="1"/>
  <c r="I506" i="1"/>
  <c r="H506" i="1"/>
  <c r="E507" i="1"/>
  <c r="B1006" i="1" l="1"/>
  <c r="J1006" i="1" s="1"/>
  <c r="A1007" i="1"/>
  <c r="C507" i="1"/>
  <c r="F507" i="1" s="1"/>
  <c r="G507" i="1" s="1"/>
  <c r="B1007" i="1" l="1"/>
  <c r="J1007" i="1" s="1"/>
  <c r="A1008" i="1"/>
  <c r="I507" i="1"/>
  <c r="H507" i="1"/>
  <c r="E508" i="1"/>
  <c r="B1008" i="1" l="1"/>
  <c r="J1008" i="1" s="1"/>
  <c r="A1009" i="1"/>
  <c r="C508" i="1"/>
  <c r="F508" i="1" s="1"/>
  <c r="G508" i="1" s="1"/>
  <c r="B1009" i="1" l="1"/>
  <c r="J1009" i="1" s="1"/>
  <c r="A1010" i="1"/>
  <c r="I508" i="1"/>
  <c r="H508" i="1"/>
  <c r="E509" i="1"/>
  <c r="B1010" i="1" l="1"/>
  <c r="J1010" i="1" s="1"/>
  <c r="A1011" i="1"/>
  <c r="C509" i="1"/>
  <c r="F509" i="1" s="1"/>
  <c r="G509" i="1" s="1"/>
  <c r="B1011" i="1" l="1"/>
  <c r="J1011" i="1" s="1"/>
  <c r="A1012" i="1"/>
  <c r="I509" i="1"/>
  <c r="H509" i="1"/>
  <c r="E510" i="1"/>
  <c r="B1012" i="1" l="1"/>
  <c r="J1012" i="1" s="1"/>
  <c r="A1013" i="1"/>
  <c r="C510" i="1"/>
  <c r="F510" i="1" s="1"/>
  <c r="G510" i="1" s="1"/>
  <c r="B1013" i="1" l="1"/>
  <c r="J1013" i="1" s="1"/>
  <c r="A1014" i="1"/>
  <c r="I510" i="1"/>
  <c r="H510" i="1"/>
  <c r="E511" i="1"/>
  <c r="B1014" i="1" l="1"/>
  <c r="J1014" i="1" s="1"/>
  <c r="A1015" i="1"/>
  <c r="C511" i="1"/>
  <c r="F511" i="1" s="1"/>
  <c r="G511" i="1" s="1"/>
  <c r="B1015" i="1" l="1"/>
  <c r="J1015" i="1" s="1"/>
  <c r="A1016" i="1"/>
  <c r="I511" i="1"/>
  <c r="H511" i="1"/>
  <c r="E512" i="1"/>
  <c r="B1016" i="1" l="1"/>
  <c r="J1016" i="1" s="1"/>
  <c r="A1017" i="1"/>
  <c r="C512" i="1"/>
  <c r="F512" i="1" s="1"/>
  <c r="G512" i="1" s="1"/>
  <c r="B1017" i="1" l="1"/>
  <c r="J1017" i="1"/>
  <c r="A1018" i="1"/>
  <c r="I512" i="1"/>
  <c r="H512" i="1"/>
  <c r="E513" i="1"/>
  <c r="B1018" i="1" l="1"/>
  <c r="J1018" i="1" s="1"/>
  <c r="A1019" i="1"/>
  <c r="C513" i="1"/>
  <c r="F513" i="1" s="1"/>
  <c r="G513" i="1" s="1"/>
  <c r="B1019" i="1" l="1"/>
  <c r="J1019" i="1" s="1"/>
  <c r="A1020" i="1"/>
  <c r="I513" i="1"/>
  <c r="H513" i="1"/>
  <c r="E514" i="1"/>
  <c r="B1020" i="1" l="1"/>
  <c r="J1020" i="1" s="1"/>
  <c r="A1021" i="1"/>
  <c r="C514" i="1"/>
  <c r="F514" i="1" s="1"/>
  <c r="G514" i="1" s="1"/>
  <c r="B1021" i="1" l="1"/>
  <c r="J1021" i="1" s="1"/>
  <c r="A1022" i="1"/>
  <c r="I514" i="1"/>
  <c r="H514" i="1"/>
  <c r="E515" i="1"/>
  <c r="B1022" i="1" l="1"/>
  <c r="J1022" i="1" s="1"/>
  <c r="A1023" i="1"/>
  <c r="C515" i="1"/>
  <c r="F515" i="1" s="1"/>
  <c r="G515" i="1" s="1"/>
  <c r="B1023" i="1" l="1"/>
  <c r="J1023" i="1" s="1"/>
  <c r="A1024" i="1"/>
  <c r="I515" i="1"/>
  <c r="H515" i="1"/>
  <c r="E516" i="1"/>
  <c r="B1024" i="1" l="1"/>
  <c r="J1024" i="1" s="1"/>
  <c r="A1025" i="1"/>
  <c r="C516" i="1"/>
  <c r="F516" i="1" s="1"/>
  <c r="G516" i="1" s="1"/>
  <c r="B1025" i="1" l="1"/>
  <c r="J1025" i="1" s="1"/>
  <c r="A1026" i="1"/>
  <c r="I516" i="1"/>
  <c r="H516" i="1"/>
  <c r="E517" i="1"/>
  <c r="B1026" i="1" l="1"/>
  <c r="J1026" i="1" s="1"/>
  <c r="A1027" i="1"/>
  <c r="C517" i="1"/>
  <c r="F517" i="1" s="1"/>
  <c r="G517" i="1" s="1"/>
  <c r="B1027" i="1" l="1"/>
  <c r="J1027" i="1" s="1"/>
  <c r="A1028" i="1"/>
  <c r="I517" i="1"/>
  <c r="H517" i="1"/>
  <c r="E518" i="1"/>
  <c r="B1028" i="1" l="1"/>
  <c r="J1028" i="1" s="1"/>
  <c r="A1029" i="1"/>
  <c r="C518" i="1"/>
  <c r="F518" i="1" s="1"/>
  <c r="G518" i="1" s="1"/>
  <c r="B1029" i="1" l="1"/>
  <c r="J1029" i="1"/>
  <c r="A1030" i="1"/>
  <c r="I518" i="1"/>
  <c r="H518" i="1"/>
  <c r="E519" i="1"/>
  <c r="B1030" i="1" l="1"/>
  <c r="J1030" i="1"/>
  <c r="A1031" i="1"/>
  <c r="C519" i="1"/>
  <c r="F519" i="1" s="1"/>
  <c r="G519" i="1" s="1"/>
  <c r="B1031" i="1" l="1"/>
  <c r="J1031" i="1" s="1"/>
  <c r="A1032" i="1"/>
  <c r="I519" i="1"/>
  <c r="H519" i="1"/>
  <c r="E520" i="1"/>
  <c r="B1032" i="1" l="1"/>
  <c r="J1032" i="1" s="1"/>
  <c r="A1033" i="1"/>
  <c r="C520" i="1"/>
  <c r="F520" i="1" s="1"/>
  <c r="G520" i="1" s="1"/>
  <c r="B1033" i="1" l="1"/>
  <c r="J1033" i="1" s="1"/>
  <c r="A1034" i="1"/>
  <c r="I520" i="1"/>
  <c r="H520" i="1"/>
  <c r="E521" i="1"/>
  <c r="B1034" i="1" l="1"/>
  <c r="J1034" i="1"/>
  <c r="A1035" i="1"/>
  <c r="C521" i="1"/>
  <c r="F521" i="1" s="1"/>
  <c r="G521" i="1" s="1"/>
  <c r="B1035" i="1" l="1"/>
  <c r="J1035" i="1" s="1"/>
  <c r="A1036" i="1"/>
  <c r="I521" i="1"/>
  <c r="H521" i="1"/>
  <c r="E522" i="1"/>
  <c r="B1036" i="1" l="1"/>
  <c r="J1036" i="1" s="1"/>
  <c r="A1037" i="1"/>
  <c r="C522" i="1"/>
  <c r="F522" i="1" s="1"/>
  <c r="G522" i="1" s="1"/>
  <c r="B1037" i="1" l="1"/>
  <c r="J1037" i="1" s="1"/>
  <c r="A1038" i="1"/>
  <c r="I522" i="1"/>
  <c r="H522" i="1"/>
  <c r="E523" i="1"/>
  <c r="B1038" i="1" l="1"/>
  <c r="J1038" i="1" s="1"/>
  <c r="A1039" i="1"/>
  <c r="C523" i="1"/>
  <c r="F523" i="1" s="1"/>
  <c r="G523" i="1" s="1"/>
  <c r="B1039" i="1" l="1"/>
  <c r="J1039" i="1" s="1"/>
  <c r="A1040" i="1"/>
  <c r="I523" i="1"/>
  <c r="H523" i="1"/>
  <c r="E524" i="1"/>
  <c r="B1040" i="1" l="1"/>
  <c r="J1040" i="1" s="1"/>
  <c r="A1041" i="1"/>
  <c r="C524" i="1"/>
  <c r="F524" i="1" s="1"/>
  <c r="G524" i="1" s="1"/>
  <c r="B1041" i="1" l="1"/>
  <c r="J1041" i="1" s="1"/>
  <c r="A1042" i="1"/>
  <c r="I524" i="1"/>
  <c r="H524" i="1"/>
  <c r="E525" i="1"/>
  <c r="B1042" i="1" l="1"/>
  <c r="J1042" i="1" s="1"/>
  <c r="A1043" i="1"/>
  <c r="C525" i="1"/>
  <c r="F525" i="1" s="1"/>
  <c r="G525" i="1" s="1"/>
  <c r="B1043" i="1" l="1"/>
  <c r="J1043" i="1" s="1"/>
  <c r="A1044" i="1"/>
  <c r="I525" i="1"/>
  <c r="H525" i="1"/>
  <c r="E526" i="1"/>
  <c r="B1044" i="1" l="1"/>
  <c r="J1044" i="1"/>
  <c r="A1045" i="1"/>
  <c r="C526" i="1"/>
  <c r="F526" i="1" s="1"/>
  <c r="G526" i="1" s="1"/>
  <c r="B1045" i="1" l="1"/>
  <c r="J1045" i="1" s="1"/>
  <c r="A1046" i="1"/>
  <c r="I526" i="1"/>
  <c r="H526" i="1"/>
  <c r="E527" i="1"/>
  <c r="B1046" i="1" l="1"/>
  <c r="J1046" i="1" s="1"/>
  <c r="A1047" i="1"/>
  <c r="C527" i="1"/>
  <c r="F527" i="1" s="1"/>
  <c r="G527" i="1" s="1"/>
  <c r="B1047" i="1" l="1"/>
  <c r="J1047" i="1" s="1"/>
  <c r="A1048" i="1"/>
  <c r="I527" i="1"/>
  <c r="H527" i="1"/>
  <c r="E528" i="1"/>
  <c r="B1048" i="1" l="1"/>
  <c r="J1048" i="1" s="1"/>
  <c r="A1049" i="1"/>
  <c r="C528" i="1"/>
  <c r="F528" i="1" s="1"/>
  <c r="G528" i="1" s="1"/>
  <c r="B1049" i="1" l="1"/>
  <c r="J1049" i="1" s="1"/>
  <c r="A1050" i="1"/>
  <c r="I528" i="1"/>
  <c r="H528" i="1"/>
  <c r="E529" i="1"/>
  <c r="B1050" i="1" l="1"/>
  <c r="J1050" i="1" s="1"/>
  <c r="A1051" i="1"/>
  <c r="C529" i="1"/>
  <c r="F529" i="1" s="1"/>
  <c r="G529" i="1" s="1"/>
  <c r="B1051" i="1" l="1"/>
  <c r="J1051" i="1"/>
  <c r="A1052" i="1"/>
  <c r="I529" i="1"/>
  <c r="H529" i="1"/>
  <c r="E530" i="1"/>
  <c r="B1052" i="1" l="1"/>
  <c r="J1052" i="1" s="1"/>
  <c r="A1053" i="1"/>
  <c r="C530" i="1"/>
  <c r="F530" i="1" s="1"/>
  <c r="G530" i="1" s="1"/>
  <c r="B1053" i="1" l="1"/>
  <c r="J1053" i="1" s="1"/>
  <c r="A1054" i="1"/>
  <c r="I530" i="1"/>
  <c r="H530" i="1"/>
  <c r="E531" i="1"/>
  <c r="B1054" i="1" l="1"/>
  <c r="J1054" i="1" s="1"/>
  <c r="A1055" i="1"/>
  <c r="C531" i="1"/>
  <c r="F531" i="1" s="1"/>
  <c r="G531" i="1" s="1"/>
  <c r="B1055" i="1" l="1"/>
  <c r="J1055" i="1" s="1"/>
  <c r="A1056" i="1"/>
  <c r="I531" i="1"/>
  <c r="H531" i="1"/>
  <c r="E532" i="1"/>
  <c r="B1056" i="1" l="1"/>
  <c r="J1056" i="1"/>
  <c r="A1057" i="1"/>
  <c r="C532" i="1"/>
  <c r="F532" i="1" s="1"/>
  <c r="G532" i="1" s="1"/>
  <c r="B1057" i="1" l="1"/>
  <c r="J1057" i="1" s="1"/>
  <c r="A1058" i="1"/>
  <c r="I532" i="1"/>
  <c r="H532" i="1"/>
  <c r="E533" i="1"/>
  <c r="B1058" i="1" l="1"/>
  <c r="J1058" i="1" s="1"/>
  <c r="A1059" i="1"/>
  <c r="C533" i="1"/>
  <c r="F533" i="1" s="1"/>
  <c r="G533" i="1" s="1"/>
  <c r="B1059" i="1" l="1"/>
  <c r="J1059" i="1" s="1"/>
  <c r="A1060" i="1"/>
  <c r="I533" i="1"/>
  <c r="H533" i="1"/>
  <c r="E534" i="1"/>
  <c r="B1060" i="1" l="1"/>
  <c r="J1060" i="1" s="1"/>
  <c r="A1061" i="1"/>
  <c r="C534" i="1"/>
  <c r="F534" i="1" s="1"/>
  <c r="G534" i="1" s="1"/>
  <c r="B1061" i="1" l="1"/>
  <c r="J1061" i="1"/>
  <c r="A1062" i="1"/>
  <c r="I534" i="1"/>
  <c r="H534" i="1"/>
  <c r="E535" i="1"/>
  <c r="B1062" i="1" l="1"/>
  <c r="J1062" i="1" s="1"/>
  <c r="A1063" i="1"/>
  <c r="C535" i="1"/>
  <c r="F535" i="1" s="1"/>
  <c r="G535" i="1" s="1"/>
  <c r="B1063" i="1" l="1"/>
  <c r="J1063" i="1" s="1"/>
  <c r="A1064" i="1"/>
  <c r="I535" i="1"/>
  <c r="H535" i="1"/>
  <c r="E536" i="1"/>
  <c r="B1064" i="1" l="1"/>
  <c r="J1064" i="1" s="1"/>
  <c r="A1065" i="1"/>
  <c r="C536" i="1"/>
  <c r="F536" i="1" s="1"/>
  <c r="G536" i="1" s="1"/>
  <c r="B1065" i="1" l="1"/>
  <c r="J1065" i="1" s="1"/>
  <c r="A1066" i="1"/>
  <c r="I536" i="1"/>
  <c r="H536" i="1"/>
  <c r="E537" i="1"/>
  <c r="B1066" i="1" l="1"/>
  <c r="J1066" i="1" s="1"/>
  <c r="A1067" i="1"/>
  <c r="C537" i="1"/>
  <c r="F537" i="1" s="1"/>
  <c r="G537" i="1" s="1"/>
  <c r="B1067" i="1" l="1"/>
  <c r="J1067" i="1"/>
  <c r="A1068" i="1"/>
  <c r="I537" i="1"/>
  <c r="H537" i="1"/>
  <c r="E538" i="1"/>
  <c r="B1068" i="1" l="1"/>
  <c r="J1068" i="1" s="1"/>
  <c r="A1069" i="1"/>
  <c r="C538" i="1"/>
  <c r="F538" i="1" s="1"/>
  <c r="G538" i="1" s="1"/>
  <c r="B1069" i="1" l="1"/>
  <c r="J1069" i="1" s="1"/>
  <c r="A1070" i="1"/>
  <c r="I538" i="1"/>
  <c r="H538" i="1"/>
  <c r="E539" i="1"/>
  <c r="B1070" i="1" l="1"/>
  <c r="J1070" i="1" s="1"/>
  <c r="A1071" i="1"/>
  <c r="C539" i="1"/>
  <c r="F539" i="1" s="1"/>
  <c r="G539" i="1" s="1"/>
  <c r="B1071" i="1" l="1"/>
  <c r="J1071" i="1" s="1"/>
  <c r="A1072" i="1"/>
  <c r="I539" i="1"/>
  <c r="H539" i="1"/>
  <c r="E540" i="1"/>
  <c r="B1072" i="1" l="1"/>
  <c r="J1072" i="1" s="1"/>
  <c r="A1073" i="1"/>
  <c r="C540" i="1"/>
  <c r="F540" i="1" s="1"/>
  <c r="G540" i="1" s="1"/>
  <c r="B1073" i="1" l="1"/>
  <c r="J1073" i="1" s="1"/>
  <c r="A1074" i="1"/>
  <c r="I540" i="1"/>
  <c r="H540" i="1"/>
  <c r="E541" i="1"/>
  <c r="B1074" i="1" l="1"/>
  <c r="J1074" i="1" s="1"/>
  <c r="A1075" i="1"/>
  <c r="C541" i="1"/>
  <c r="F541" i="1" s="1"/>
  <c r="G541" i="1" s="1"/>
  <c r="B1075" i="1" l="1"/>
  <c r="J1075" i="1" s="1"/>
  <c r="A1076" i="1"/>
  <c r="I541" i="1"/>
  <c r="H541" i="1"/>
  <c r="E542" i="1"/>
  <c r="B1076" i="1" l="1"/>
  <c r="J1076" i="1" s="1"/>
  <c r="A1077" i="1"/>
  <c r="C542" i="1"/>
  <c r="F542" i="1" s="1"/>
  <c r="G542" i="1" s="1"/>
  <c r="B1077" i="1" l="1"/>
  <c r="J1077" i="1"/>
  <c r="A1078" i="1"/>
  <c r="I542" i="1"/>
  <c r="H542" i="1"/>
  <c r="E543" i="1"/>
  <c r="B1078" i="1" l="1"/>
  <c r="J1078" i="1" s="1"/>
  <c r="A1079" i="1"/>
  <c r="C543" i="1"/>
  <c r="F543" i="1" s="1"/>
  <c r="G543" i="1" s="1"/>
  <c r="B1079" i="1" l="1"/>
  <c r="J1079" i="1" s="1"/>
  <c r="A1080" i="1"/>
  <c r="I543" i="1"/>
  <c r="H543" i="1"/>
  <c r="E544" i="1"/>
  <c r="B1080" i="1" l="1"/>
  <c r="J1080" i="1" s="1"/>
  <c r="A1081" i="1"/>
  <c r="C544" i="1"/>
  <c r="F544" i="1" s="1"/>
  <c r="G544" i="1" s="1"/>
  <c r="B1081" i="1" l="1"/>
  <c r="J1081" i="1" s="1"/>
  <c r="A1082" i="1"/>
  <c r="I544" i="1"/>
  <c r="H544" i="1"/>
  <c r="E545" i="1"/>
  <c r="B1082" i="1" l="1"/>
  <c r="J1082" i="1" s="1"/>
  <c r="A1083" i="1"/>
  <c r="C545" i="1"/>
  <c r="F545" i="1" s="1"/>
  <c r="G545" i="1" s="1"/>
  <c r="B1083" i="1" l="1"/>
  <c r="J1083" i="1"/>
  <c r="A1084" i="1"/>
  <c r="I545" i="1"/>
  <c r="H545" i="1"/>
  <c r="E546" i="1"/>
  <c r="B1084" i="1" l="1"/>
  <c r="J1084" i="1" s="1"/>
  <c r="A1085" i="1"/>
  <c r="C546" i="1"/>
  <c r="F546" i="1" s="1"/>
  <c r="G546" i="1" s="1"/>
  <c r="B1085" i="1" l="1"/>
  <c r="J1085" i="1" s="1"/>
  <c r="A1086" i="1"/>
  <c r="I546" i="1"/>
  <c r="H546" i="1"/>
  <c r="E547" i="1"/>
  <c r="B1086" i="1" l="1"/>
  <c r="J1086" i="1" s="1"/>
  <c r="A1087" i="1"/>
  <c r="C547" i="1"/>
  <c r="F547" i="1" s="1"/>
  <c r="G547" i="1" s="1"/>
  <c r="B1087" i="1" l="1"/>
  <c r="J1087" i="1" s="1"/>
  <c r="A1088" i="1"/>
  <c r="I547" i="1"/>
  <c r="H547" i="1"/>
  <c r="E548" i="1"/>
  <c r="B1088" i="1" l="1"/>
  <c r="J1088" i="1" s="1"/>
  <c r="A1089" i="1"/>
  <c r="C548" i="1"/>
  <c r="F548" i="1" s="1"/>
  <c r="G548" i="1" s="1"/>
  <c r="B1089" i="1" l="1"/>
  <c r="J1089" i="1" s="1"/>
  <c r="A1090" i="1"/>
  <c r="I548" i="1"/>
  <c r="H548" i="1"/>
  <c r="E549" i="1"/>
  <c r="B1090" i="1" l="1"/>
  <c r="J1090" i="1" s="1"/>
  <c r="A1091" i="1"/>
  <c r="C549" i="1"/>
  <c r="F549" i="1" s="1"/>
  <c r="G549" i="1" s="1"/>
  <c r="B1091" i="1" l="1"/>
  <c r="J1091" i="1" s="1"/>
  <c r="A1092" i="1"/>
  <c r="I549" i="1"/>
  <c r="H549" i="1"/>
  <c r="E550" i="1"/>
  <c r="B1092" i="1" l="1"/>
  <c r="J1092" i="1" s="1"/>
  <c r="A1093" i="1"/>
  <c r="C550" i="1"/>
  <c r="F550" i="1" s="1"/>
  <c r="G550" i="1" s="1"/>
  <c r="B1093" i="1" l="1"/>
  <c r="J1093" i="1"/>
  <c r="A1094" i="1"/>
  <c r="I550" i="1"/>
  <c r="H550" i="1"/>
  <c r="E551" i="1"/>
  <c r="B1094" i="1" l="1"/>
  <c r="J1094" i="1" s="1"/>
  <c r="A1095" i="1"/>
  <c r="C551" i="1"/>
  <c r="F551" i="1" s="1"/>
  <c r="G551" i="1" s="1"/>
  <c r="B1095" i="1" l="1"/>
  <c r="J1095" i="1" s="1"/>
  <c r="A1096" i="1"/>
  <c r="I551" i="1"/>
  <c r="H551" i="1"/>
  <c r="E552" i="1"/>
  <c r="B1096" i="1" l="1"/>
  <c r="J1096" i="1" s="1"/>
  <c r="A1097" i="1"/>
  <c r="C552" i="1"/>
  <c r="F552" i="1" s="1"/>
  <c r="G552" i="1" s="1"/>
  <c r="B1097" i="1" l="1"/>
  <c r="J1097" i="1" s="1"/>
  <c r="A1098" i="1"/>
  <c r="I552" i="1"/>
  <c r="H552" i="1"/>
  <c r="E553" i="1"/>
  <c r="B1098" i="1" l="1"/>
  <c r="J1098" i="1" s="1"/>
  <c r="A1099" i="1"/>
  <c r="C553" i="1"/>
  <c r="F553" i="1" s="1"/>
  <c r="G553" i="1" s="1"/>
  <c r="B1099" i="1" l="1"/>
  <c r="J1099" i="1"/>
  <c r="A1100" i="1"/>
  <c r="I553" i="1"/>
  <c r="H553" i="1"/>
  <c r="E554" i="1"/>
  <c r="B1100" i="1" l="1"/>
  <c r="J1100" i="1"/>
  <c r="A1101" i="1"/>
  <c r="C554" i="1"/>
  <c r="F554" i="1" s="1"/>
  <c r="G554" i="1" s="1"/>
  <c r="B1101" i="1" l="1"/>
  <c r="J1101" i="1" s="1"/>
  <c r="A1102" i="1"/>
  <c r="I554" i="1"/>
  <c r="H554" i="1"/>
  <c r="E555" i="1"/>
  <c r="B1102" i="1" l="1"/>
  <c r="J1102" i="1" s="1"/>
  <c r="A1103" i="1"/>
  <c r="C555" i="1"/>
  <c r="F555" i="1" s="1"/>
  <c r="G555" i="1" s="1"/>
  <c r="B1103" i="1" l="1"/>
  <c r="J1103" i="1" s="1"/>
  <c r="A1104" i="1"/>
  <c r="I555" i="1"/>
  <c r="H555" i="1"/>
  <c r="E556" i="1"/>
  <c r="B1104" i="1" l="1"/>
  <c r="J1104" i="1" s="1"/>
  <c r="A1105" i="1"/>
  <c r="C556" i="1"/>
  <c r="F556" i="1" s="1"/>
  <c r="G556" i="1" s="1"/>
  <c r="B1105" i="1" l="1"/>
  <c r="J1105" i="1"/>
  <c r="A1106" i="1"/>
  <c r="I556" i="1"/>
  <c r="H556" i="1"/>
  <c r="E557" i="1"/>
  <c r="B1106" i="1" l="1"/>
  <c r="J1106" i="1" s="1"/>
  <c r="A1107" i="1"/>
  <c r="C557" i="1"/>
  <c r="F557" i="1" s="1"/>
  <c r="G557" i="1" s="1"/>
  <c r="B1107" i="1" l="1"/>
  <c r="J1107" i="1"/>
  <c r="A1108" i="1"/>
  <c r="I557" i="1"/>
  <c r="H557" i="1"/>
  <c r="E558" i="1"/>
  <c r="B1108" i="1" l="1"/>
  <c r="J1108" i="1" s="1"/>
  <c r="A1109" i="1"/>
  <c r="C558" i="1"/>
  <c r="F558" i="1" s="1"/>
  <c r="G558" i="1" s="1"/>
  <c r="B1109" i="1" l="1"/>
  <c r="J1109" i="1"/>
  <c r="A1110" i="1"/>
  <c r="I558" i="1"/>
  <c r="H558" i="1"/>
  <c r="E559" i="1"/>
  <c r="B1110" i="1" l="1"/>
  <c r="J1110" i="1"/>
  <c r="A1111" i="1"/>
  <c r="C559" i="1"/>
  <c r="F559" i="1" s="1"/>
  <c r="G559" i="1" s="1"/>
  <c r="B1111" i="1" l="1"/>
  <c r="J1111" i="1" s="1"/>
  <c r="A1112" i="1"/>
  <c r="I559" i="1"/>
  <c r="H559" i="1"/>
  <c r="E560" i="1"/>
  <c r="B1112" i="1" l="1"/>
  <c r="J1112" i="1" s="1"/>
  <c r="A1113" i="1"/>
  <c r="C560" i="1"/>
  <c r="F560" i="1" s="1"/>
  <c r="G560" i="1" s="1"/>
  <c r="B1113" i="1" l="1"/>
  <c r="J1113" i="1" s="1"/>
  <c r="A1114" i="1"/>
  <c r="I560" i="1"/>
  <c r="H560" i="1"/>
  <c r="E561" i="1"/>
  <c r="B1114" i="1" l="1"/>
  <c r="J1114" i="1" s="1"/>
  <c r="A1115" i="1"/>
  <c r="C561" i="1"/>
  <c r="F561" i="1" s="1"/>
  <c r="G561" i="1" s="1"/>
  <c r="B1115" i="1" l="1"/>
  <c r="J1115" i="1"/>
  <c r="A1116" i="1"/>
  <c r="I561" i="1"/>
  <c r="H561" i="1"/>
  <c r="E562" i="1"/>
  <c r="B1116" i="1" l="1"/>
  <c r="J1116" i="1"/>
  <c r="A1117" i="1"/>
  <c r="C562" i="1"/>
  <c r="F562" i="1" s="1"/>
  <c r="G562" i="1" s="1"/>
  <c r="B1117" i="1" l="1"/>
  <c r="J1117" i="1" s="1"/>
  <c r="A1118" i="1"/>
  <c r="I562" i="1"/>
  <c r="H562" i="1"/>
  <c r="E563" i="1"/>
  <c r="B1118" i="1" l="1"/>
  <c r="J1118" i="1" s="1"/>
  <c r="A1119" i="1"/>
  <c r="C563" i="1"/>
  <c r="F563" i="1" s="1"/>
  <c r="G563" i="1" s="1"/>
  <c r="B1119" i="1" l="1"/>
  <c r="J1119" i="1" s="1"/>
  <c r="A1120" i="1"/>
  <c r="I563" i="1"/>
  <c r="H563" i="1"/>
  <c r="E564" i="1"/>
  <c r="B1120" i="1" l="1"/>
  <c r="J1120" i="1" s="1"/>
  <c r="A1121" i="1"/>
  <c r="C564" i="1"/>
  <c r="F564" i="1" s="1"/>
  <c r="G564" i="1" s="1"/>
  <c r="B1121" i="1" l="1"/>
  <c r="J1121" i="1" s="1"/>
  <c r="A1122" i="1"/>
  <c r="I564" i="1"/>
  <c r="H564" i="1"/>
  <c r="E565" i="1"/>
  <c r="B1122" i="1" l="1"/>
  <c r="J1122" i="1" s="1"/>
  <c r="A1123" i="1"/>
  <c r="C565" i="1"/>
  <c r="F565" i="1" s="1"/>
  <c r="G565" i="1" s="1"/>
  <c r="B1123" i="1" l="1"/>
  <c r="J1123" i="1" s="1"/>
  <c r="A1124" i="1"/>
  <c r="I565" i="1"/>
  <c r="H565" i="1"/>
  <c r="E566" i="1"/>
  <c r="B1124" i="1" l="1"/>
  <c r="J1124" i="1" s="1"/>
  <c r="A1125" i="1"/>
  <c r="C566" i="1"/>
  <c r="F566" i="1" s="1"/>
  <c r="G566" i="1" s="1"/>
  <c r="B1125" i="1" l="1"/>
  <c r="J1125" i="1"/>
  <c r="A1126" i="1"/>
  <c r="I566" i="1"/>
  <c r="H566" i="1"/>
  <c r="E567" i="1"/>
  <c r="B1126" i="1" l="1"/>
  <c r="J1126" i="1" s="1"/>
  <c r="A1127" i="1"/>
  <c r="C567" i="1"/>
  <c r="F567" i="1" s="1"/>
  <c r="G567" i="1" s="1"/>
  <c r="B1127" i="1" l="1"/>
  <c r="J1127" i="1" s="1"/>
  <c r="A1128" i="1"/>
  <c r="I567" i="1"/>
  <c r="H567" i="1"/>
  <c r="E568" i="1"/>
  <c r="B1128" i="1" l="1"/>
  <c r="J1128" i="1" s="1"/>
  <c r="A1129" i="1"/>
  <c r="C568" i="1"/>
  <c r="F568" i="1" s="1"/>
  <c r="G568" i="1" s="1"/>
  <c r="B1129" i="1" l="1"/>
  <c r="J1129" i="1"/>
  <c r="A1130" i="1"/>
  <c r="I568" i="1"/>
  <c r="H568" i="1"/>
  <c r="E569" i="1"/>
  <c r="B1130" i="1" l="1"/>
  <c r="J1130" i="1" s="1"/>
  <c r="A1131" i="1"/>
  <c r="C569" i="1"/>
  <c r="F569" i="1" s="1"/>
  <c r="G569" i="1" s="1"/>
  <c r="B1131" i="1" l="1"/>
  <c r="J1131" i="1" s="1"/>
  <c r="A1132" i="1"/>
  <c r="I569" i="1"/>
  <c r="H569" i="1"/>
  <c r="E570" i="1"/>
  <c r="B1132" i="1" l="1"/>
  <c r="J1132" i="1" s="1"/>
  <c r="A1133" i="1"/>
  <c r="C570" i="1"/>
  <c r="F570" i="1" s="1"/>
  <c r="G570" i="1" s="1"/>
  <c r="B1133" i="1" l="1"/>
  <c r="J1133" i="1" s="1"/>
  <c r="A1134" i="1"/>
  <c r="I570" i="1"/>
  <c r="H570" i="1"/>
  <c r="E571" i="1"/>
  <c r="B1134" i="1" l="1"/>
  <c r="J1134" i="1" s="1"/>
  <c r="A1135" i="1"/>
  <c r="C571" i="1"/>
  <c r="F571" i="1" s="1"/>
  <c r="G571" i="1" s="1"/>
  <c r="B1135" i="1" l="1"/>
  <c r="J1135" i="1"/>
  <c r="A1136" i="1"/>
  <c r="I571" i="1"/>
  <c r="H571" i="1"/>
  <c r="E572" i="1"/>
  <c r="B1136" i="1" l="1"/>
  <c r="J1136" i="1" s="1"/>
  <c r="A1137" i="1"/>
  <c r="C572" i="1"/>
  <c r="F572" i="1" s="1"/>
  <c r="G572" i="1" s="1"/>
  <c r="B1137" i="1" l="1"/>
  <c r="J1137" i="1" s="1"/>
  <c r="A1138" i="1"/>
  <c r="I572" i="1"/>
  <c r="H572" i="1"/>
  <c r="E573" i="1"/>
  <c r="B1138" i="1" l="1"/>
  <c r="J1138" i="1" s="1"/>
  <c r="A1139" i="1"/>
  <c r="C573" i="1"/>
  <c r="F573" i="1" s="1"/>
  <c r="G573" i="1" s="1"/>
  <c r="B1139" i="1" l="1"/>
  <c r="J1139" i="1" s="1"/>
  <c r="A1140" i="1"/>
  <c r="I573" i="1"/>
  <c r="H573" i="1"/>
  <c r="E574" i="1"/>
  <c r="B1140" i="1" l="1"/>
  <c r="J1140" i="1" s="1"/>
  <c r="A1141" i="1"/>
  <c r="C574" i="1"/>
  <c r="F574" i="1" s="1"/>
  <c r="G574" i="1" s="1"/>
  <c r="B1141" i="1" l="1"/>
  <c r="J1141" i="1" s="1"/>
  <c r="A1142" i="1"/>
  <c r="I574" i="1"/>
  <c r="H574" i="1"/>
  <c r="E575" i="1"/>
  <c r="B1142" i="1" l="1"/>
  <c r="J1142" i="1" s="1"/>
  <c r="A1143" i="1"/>
  <c r="C575" i="1"/>
  <c r="F575" i="1" s="1"/>
  <c r="G575" i="1" s="1"/>
  <c r="B1143" i="1" l="1"/>
  <c r="J1143" i="1" s="1"/>
  <c r="A1144" i="1"/>
  <c r="I575" i="1"/>
  <c r="H575" i="1"/>
  <c r="E576" i="1"/>
  <c r="B1144" i="1" l="1"/>
  <c r="J1144" i="1" s="1"/>
  <c r="A1145" i="1"/>
  <c r="C576" i="1"/>
  <c r="F576" i="1" s="1"/>
  <c r="G576" i="1" s="1"/>
  <c r="B1145" i="1" l="1"/>
  <c r="J1145" i="1" s="1"/>
  <c r="A1146" i="1"/>
  <c r="I576" i="1"/>
  <c r="H576" i="1"/>
  <c r="E577" i="1"/>
  <c r="B1146" i="1" l="1"/>
  <c r="J1146" i="1" s="1"/>
  <c r="A1147" i="1"/>
  <c r="C577" i="1"/>
  <c r="F577" i="1" s="1"/>
  <c r="G577" i="1" s="1"/>
  <c r="B1147" i="1" l="1"/>
  <c r="J1147" i="1" s="1"/>
  <c r="A1148" i="1"/>
  <c r="I577" i="1"/>
  <c r="H577" i="1"/>
  <c r="E578" i="1"/>
  <c r="B1148" i="1" l="1"/>
  <c r="J1148" i="1" s="1"/>
  <c r="A1149" i="1"/>
  <c r="C578" i="1"/>
  <c r="F578" i="1" s="1"/>
  <c r="G578" i="1" s="1"/>
  <c r="B1149" i="1" l="1"/>
  <c r="J1149" i="1" s="1"/>
  <c r="A1150" i="1"/>
  <c r="I578" i="1"/>
  <c r="H578" i="1"/>
  <c r="E579" i="1"/>
  <c r="B1150" i="1" l="1"/>
  <c r="J1150" i="1" s="1"/>
  <c r="A1151" i="1"/>
  <c r="C579" i="1"/>
  <c r="F579" i="1" s="1"/>
  <c r="G579" i="1" s="1"/>
  <c r="B1151" i="1" l="1"/>
  <c r="J1151" i="1" s="1"/>
  <c r="A1152" i="1"/>
  <c r="I579" i="1"/>
  <c r="H579" i="1"/>
  <c r="E580" i="1"/>
  <c r="B1152" i="1" l="1"/>
  <c r="J1152" i="1" s="1"/>
  <c r="A1153" i="1"/>
  <c r="C580" i="1"/>
  <c r="F580" i="1" s="1"/>
  <c r="G580" i="1" s="1"/>
  <c r="B1153" i="1" l="1"/>
  <c r="J1153" i="1" s="1"/>
  <c r="A1154" i="1"/>
  <c r="I580" i="1"/>
  <c r="H580" i="1"/>
  <c r="E581" i="1"/>
  <c r="B1154" i="1" l="1"/>
  <c r="J1154" i="1" s="1"/>
  <c r="A1155" i="1"/>
  <c r="C581" i="1"/>
  <c r="F581" i="1" s="1"/>
  <c r="G581" i="1" s="1"/>
  <c r="B1155" i="1" l="1"/>
  <c r="J1155" i="1"/>
  <c r="A1156" i="1"/>
  <c r="I581" i="1"/>
  <c r="H581" i="1"/>
  <c r="E582" i="1"/>
  <c r="B1156" i="1" l="1"/>
  <c r="J1156" i="1" s="1"/>
  <c r="A1157" i="1"/>
  <c r="C582" i="1"/>
  <c r="F582" i="1" s="1"/>
  <c r="G582" i="1" s="1"/>
  <c r="B1157" i="1" l="1"/>
  <c r="J1157" i="1" s="1"/>
  <c r="A1158" i="1"/>
  <c r="I582" i="1"/>
  <c r="H582" i="1"/>
  <c r="E583" i="1"/>
  <c r="B1158" i="1" l="1"/>
  <c r="J1158" i="1" s="1"/>
  <c r="A1159" i="1"/>
  <c r="C583" i="1"/>
  <c r="F583" i="1" s="1"/>
  <c r="G583" i="1" s="1"/>
  <c r="B1159" i="1" l="1"/>
  <c r="J1159" i="1" s="1"/>
  <c r="A1160" i="1"/>
  <c r="I583" i="1"/>
  <c r="H583" i="1"/>
  <c r="E584" i="1"/>
  <c r="B1160" i="1" l="1"/>
  <c r="J1160" i="1" s="1"/>
  <c r="A1161" i="1"/>
  <c r="C584" i="1"/>
  <c r="F584" i="1" s="1"/>
  <c r="G584" i="1" s="1"/>
  <c r="B1161" i="1" l="1"/>
  <c r="J1161" i="1"/>
  <c r="A1162" i="1"/>
  <c r="I584" i="1"/>
  <c r="H584" i="1"/>
  <c r="E585" i="1"/>
  <c r="B1162" i="1" l="1"/>
  <c r="J1162" i="1" s="1"/>
  <c r="A1163" i="1"/>
  <c r="C585" i="1"/>
  <c r="F585" i="1" s="1"/>
  <c r="G585" i="1" s="1"/>
  <c r="B1163" i="1" l="1"/>
  <c r="J1163" i="1" s="1"/>
  <c r="A1164" i="1"/>
  <c r="I585" i="1"/>
  <c r="H585" i="1"/>
  <c r="E586" i="1"/>
  <c r="B1164" i="1" l="1"/>
  <c r="J1164" i="1"/>
  <c r="A1165" i="1"/>
  <c r="C586" i="1"/>
  <c r="F586" i="1" s="1"/>
  <c r="G586" i="1" s="1"/>
  <c r="B1165" i="1" l="1"/>
  <c r="J1165" i="1" s="1"/>
  <c r="A1166" i="1"/>
  <c r="I586" i="1"/>
  <c r="H586" i="1"/>
  <c r="E587" i="1"/>
  <c r="B1166" i="1" l="1"/>
  <c r="J1166" i="1" s="1"/>
  <c r="A1167" i="1"/>
  <c r="C587" i="1"/>
  <c r="F587" i="1" s="1"/>
  <c r="G587" i="1" s="1"/>
  <c r="B1167" i="1" l="1"/>
  <c r="J1167" i="1"/>
  <c r="A1168" i="1"/>
  <c r="I587" i="1"/>
  <c r="H587" i="1"/>
  <c r="E588" i="1"/>
  <c r="B1168" i="1" l="1"/>
  <c r="J1168" i="1" s="1"/>
  <c r="A1169" i="1"/>
  <c r="C588" i="1"/>
  <c r="F588" i="1" s="1"/>
  <c r="G588" i="1" s="1"/>
  <c r="B1169" i="1" l="1"/>
  <c r="J1169" i="1" s="1"/>
  <c r="A1170" i="1"/>
  <c r="I588" i="1"/>
  <c r="H588" i="1"/>
  <c r="E589" i="1"/>
  <c r="B1170" i="1" l="1"/>
  <c r="J1170" i="1" s="1"/>
  <c r="A1171" i="1"/>
  <c r="C589" i="1"/>
  <c r="F589" i="1" s="1"/>
  <c r="G589" i="1" s="1"/>
  <c r="B1171" i="1" l="1"/>
  <c r="J1171" i="1"/>
  <c r="A1172" i="1"/>
  <c r="I589" i="1"/>
  <c r="H589" i="1"/>
  <c r="E590" i="1"/>
  <c r="B1172" i="1" l="1"/>
  <c r="J1172" i="1" s="1"/>
  <c r="A1173" i="1"/>
  <c r="C590" i="1"/>
  <c r="F590" i="1" s="1"/>
  <c r="G590" i="1" s="1"/>
  <c r="B1173" i="1" l="1"/>
  <c r="J1173" i="1" s="1"/>
  <c r="A1174" i="1"/>
  <c r="I590" i="1"/>
  <c r="H590" i="1"/>
  <c r="E591" i="1"/>
  <c r="B1174" i="1" l="1"/>
  <c r="J1174" i="1" s="1"/>
  <c r="A1175" i="1"/>
  <c r="C591" i="1"/>
  <c r="F591" i="1" s="1"/>
  <c r="G591" i="1" s="1"/>
  <c r="B1175" i="1" l="1"/>
  <c r="J1175" i="1" s="1"/>
  <c r="A1176" i="1"/>
  <c r="I591" i="1"/>
  <c r="H591" i="1"/>
  <c r="E592" i="1"/>
  <c r="B1176" i="1" l="1"/>
  <c r="J1176" i="1" s="1"/>
  <c r="A1177" i="1"/>
  <c r="C592" i="1"/>
  <c r="F592" i="1" s="1"/>
  <c r="G592" i="1" s="1"/>
  <c r="B1177" i="1" l="1"/>
  <c r="J1177" i="1" s="1"/>
  <c r="A1178" i="1"/>
  <c r="I592" i="1"/>
  <c r="H592" i="1"/>
  <c r="E593" i="1"/>
  <c r="B1178" i="1" l="1"/>
  <c r="J1178" i="1" s="1"/>
  <c r="A1179" i="1"/>
  <c r="C593" i="1"/>
  <c r="F593" i="1" s="1"/>
  <c r="G593" i="1" s="1"/>
  <c r="B1179" i="1" l="1"/>
  <c r="J1179" i="1" s="1"/>
  <c r="A1180" i="1"/>
  <c r="I593" i="1"/>
  <c r="H593" i="1"/>
  <c r="E594" i="1"/>
  <c r="B1180" i="1" l="1"/>
  <c r="J1180" i="1" s="1"/>
  <c r="A1181" i="1"/>
  <c r="C594" i="1"/>
  <c r="F594" i="1" s="1"/>
  <c r="G594" i="1" s="1"/>
  <c r="B1181" i="1" l="1"/>
  <c r="J1181" i="1"/>
  <c r="A1182" i="1"/>
  <c r="I594" i="1"/>
  <c r="H594" i="1"/>
  <c r="E595" i="1"/>
  <c r="B1182" i="1" l="1"/>
  <c r="J1182" i="1" s="1"/>
  <c r="A1183" i="1"/>
  <c r="C595" i="1"/>
  <c r="F595" i="1" s="1"/>
  <c r="G595" i="1" s="1"/>
  <c r="B1183" i="1" l="1"/>
  <c r="J1183" i="1" s="1"/>
  <c r="A1184" i="1"/>
  <c r="I595" i="1"/>
  <c r="H595" i="1"/>
  <c r="E596" i="1"/>
  <c r="B1184" i="1" l="1"/>
  <c r="J1184" i="1" s="1"/>
  <c r="A1185" i="1"/>
  <c r="C596" i="1"/>
  <c r="F596" i="1" s="1"/>
  <c r="G596" i="1" s="1"/>
  <c r="B1185" i="1" l="1"/>
  <c r="J1185" i="1" s="1"/>
  <c r="A1186" i="1"/>
  <c r="I596" i="1"/>
  <c r="H596" i="1"/>
  <c r="E597" i="1"/>
  <c r="B1186" i="1" l="1"/>
  <c r="J1186" i="1" s="1"/>
  <c r="A1187" i="1"/>
  <c r="C597" i="1"/>
  <c r="F597" i="1" s="1"/>
  <c r="G597" i="1" s="1"/>
  <c r="B1187" i="1" l="1"/>
  <c r="J1187" i="1" s="1"/>
  <c r="A1188" i="1"/>
  <c r="I597" i="1"/>
  <c r="H597" i="1"/>
  <c r="E598" i="1"/>
  <c r="B1188" i="1" l="1"/>
  <c r="J1188" i="1" s="1"/>
  <c r="A1189" i="1"/>
  <c r="C598" i="1"/>
  <c r="F598" i="1" s="1"/>
  <c r="G598" i="1" s="1"/>
  <c r="B1189" i="1" l="1"/>
  <c r="J1189" i="1" s="1"/>
  <c r="A1190" i="1"/>
  <c r="I598" i="1"/>
  <c r="H598" i="1"/>
  <c r="E599" i="1"/>
  <c r="B1190" i="1" l="1"/>
  <c r="J1190" i="1"/>
  <c r="A1191" i="1"/>
  <c r="C599" i="1"/>
  <c r="F599" i="1" s="1"/>
  <c r="G599" i="1" s="1"/>
  <c r="B1191" i="1" l="1"/>
  <c r="J1191" i="1" s="1"/>
  <c r="A1192" i="1"/>
  <c r="I599" i="1"/>
  <c r="H599" i="1"/>
  <c r="E600" i="1"/>
  <c r="B1192" i="1" l="1"/>
  <c r="J1192" i="1" s="1"/>
  <c r="A1193" i="1"/>
  <c r="C600" i="1"/>
  <c r="F600" i="1" s="1"/>
  <c r="G600" i="1" s="1"/>
  <c r="B1193" i="1" l="1"/>
  <c r="J1193" i="1" s="1"/>
  <c r="A1194" i="1"/>
  <c r="I600" i="1"/>
  <c r="H600" i="1"/>
  <c r="E601" i="1"/>
  <c r="B1194" i="1" l="1"/>
  <c r="J1194" i="1" s="1"/>
  <c r="A1195" i="1"/>
  <c r="C601" i="1"/>
  <c r="F601" i="1" s="1"/>
  <c r="G601" i="1" s="1"/>
  <c r="B1195" i="1" l="1"/>
  <c r="J1195" i="1" s="1"/>
  <c r="A1196" i="1"/>
  <c r="I601" i="1"/>
  <c r="H601" i="1"/>
  <c r="E602" i="1"/>
  <c r="B1196" i="1" l="1"/>
  <c r="J1196" i="1" s="1"/>
  <c r="A1197" i="1"/>
  <c r="C602" i="1"/>
  <c r="F602" i="1" s="1"/>
  <c r="G602" i="1" s="1"/>
  <c r="B1197" i="1" l="1"/>
  <c r="J1197" i="1" s="1"/>
  <c r="A1198" i="1"/>
  <c r="I602" i="1"/>
  <c r="H602" i="1"/>
  <c r="E603" i="1"/>
  <c r="B1198" i="1" l="1"/>
  <c r="J1198" i="1" s="1"/>
  <c r="A1199" i="1"/>
  <c r="C603" i="1"/>
  <c r="F603" i="1" s="1"/>
  <c r="G603" i="1" s="1"/>
  <c r="B1199" i="1" l="1"/>
  <c r="J1199" i="1" s="1"/>
  <c r="A1200" i="1"/>
  <c r="I603" i="1"/>
  <c r="H603" i="1"/>
  <c r="E604" i="1"/>
  <c r="B1200" i="1" l="1"/>
  <c r="J1200" i="1" s="1"/>
  <c r="A1201" i="1"/>
  <c r="C604" i="1"/>
  <c r="F604" i="1" s="1"/>
  <c r="G604" i="1" s="1"/>
  <c r="B1201" i="1" l="1"/>
  <c r="J1201" i="1" s="1"/>
  <c r="A1202" i="1"/>
  <c r="I604" i="1"/>
  <c r="H604" i="1"/>
  <c r="E605" i="1"/>
  <c r="B1202" i="1" l="1"/>
  <c r="J1202" i="1" s="1"/>
  <c r="A1203" i="1"/>
  <c r="C605" i="1"/>
  <c r="F605" i="1" s="1"/>
  <c r="G605" i="1" s="1"/>
  <c r="B1203" i="1" l="1"/>
  <c r="J1203" i="1"/>
  <c r="A1204" i="1"/>
  <c r="I605" i="1"/>
  <c r="H605" i="1"/>
  <c r="E606" i="1"/>
  <c r="B1204" i="1" l="1"/>
  <c r="J1204" i="1" s="1"/>
  <c r="A1205" i="1"/>
  <c r="C606" i="1"/>
  <c r="F606" i="1" s="1"/>
  <c r="G606" i="1" s="1"/>
  <c r="B1205" i="1" l="1"/>
  <c r="J1205" i="1" s="1"/>
  <c r="A1206" i="1"/>
  <c r="I606" i="1"/>
  <c r="H606" i="1"/>
  <c r="E607" i="1"/>
  <c r="B1206" i="1" l="1"/>
  <c r="J1206" i="1" s="1"/>
  <c r="A1207" i="1"/>
  <c r="C607" i="1"/>
  <c r="F607" i="1" s="1"/>
  <c r="G607" i="1" s="1"/>
  <c r="B1207" i="1" l="1"/>
  <c r="J1207" i="1"/>
  <c r="A1208" i="1"/>
  <c r="I607" i="1"/>
  <c r="H607" i="1"/>
  <c r="E608" i="1"/>
  <c r="B1208" i="1" l="1"/>
  <c r="J1208" i="1" s="1"/>
  <c r="A1209" i="1"/>
  <c r="C608" i="1"/>
  <c r="F608" i="1" s="1"/>
  <c r="G608" i="1" s="1"/>
  <c r="B1209" i="1" l="1"/>
  <c r="J1209" i="1" s="1"/>
  <c r="A1210" i="1"/>
  <c r="I608" i="1"/>
  <c r="H608" i="1"/>
  <c r="E609" i="1"/>
  <c r="B1210" i="1" l="1"/>
  <c r="J1210" i="1" s="1"/>
  <c r="A1211" i="1"/>
  <c r="C609" i="1"/>
  <c r="F609" i="1" s="1"/>
  <c r="G609" i="1" s="1"/>
  <c r="B1211" i="1" l="1"/>
  <c r="J1211" i="1" s="1"/>
  <c r="A1212" i="1"/>
  <c r="I609" i="1"/>
  <c r="H609" i="1"/>
  <c r="E610" i="1"/>
  <c r="B1212" i="1" l="1"/>
  <c r="J1212" i="1" s="1"/>
  <c r="A1213" i="1"/>
  <c r="C610" i="1"/>
  <c r="F610" i="1" s="1"/>
  <c r="G610" i="1" s="1"/>
  <c r="B1213" i="1" l="1"/>
  <c r="J1213" i="1"/>
  <c r="A1214" i="1"/>
  <c r="I610" i="1"/>
  <c r="H610" i="1"/>
  <c r="E611" i="1"/>
  <c r="B1214" i="1" l="1"/>
  <c r="J1214" i="1" s="1"/>
  <c r="A1215" i="1"/>
  <c r="C611" i="1"/>
  <c r="F611" i="1" s="1"/>
  <c r="G611" i="1" s="1"/>
  <c r="B1215" i="1" l="1"/>
  <c r="J1215" i="1" s="1"/>
  <c r="A1216" i="1"/>
  <c r="I611" i="1"/>
  <c r="H611" i="1"/>
  <c r="E612" i="1"/>
  <c r="B1216" i="1" l="1"/>
  <c r="J1216" i="1" s="1"/>
  <c r="A1217" i="1"/>
  <c r="C612" i="1"/>
  <c r="F612" i="1" s="1"/>
  <c r="G612" i="1" s="1"/>
  <c r="B1217" i="1" l="1"/>
  <c r="J1217" i="1" s="1"/>
  <c r="A1218" i="1"/>
  <c r="I612" i="1"/>
  <c r="H612" i="1"/>
  <c r="E613" i="1"/>
  <c r="B1218" i="1" l="1"/>
  <c r="J1218" i="1" s="1"/>
  <c r="A1219" i="1"/>
  <c r="C613" i="1"/>
  <c r="F613" i="1" s="1"/>
  <c r="G613" i="1" s="1"/>
  <c r="B1219" i="1" l="1"/>
  <c r="J1219" i="1"/>
  <c r="A1220" i="1"/>
  <c r="I613" i="1"/>
  <c r="H613" i="1"/>
  <c r="E614" i="1"/>
  <c r="B1220" i="1" l="1"/>
  <c r="J1220" i="1" s="1"/>
  <c r="A1221" i="1"/>
  <c r="C614" i="1"/>
  <c r="F614" i="1" s="1"/>
  <c r="G614" i="1" s="1"/>
  <c r="B1221" i="1" l="1"/>
  <c r="J1221" i="1" s="1"/>
  <c r="A1222" i="1"/>
  <c r="I614" i="1"/>
  <c r="H614" i="1"/>
  <c r="E615" i="1"/>
  <c r="B1222" i="1" l="1"/>
  <c r="J1222" i="1" s="1"/>
  <c r="A1223" i="1"/>
  <c r="C615" i="1"/>
  <c r="F615" i="1" s="1"/>
  <c r="G615" i="1" s="1"/>
  <c r="B1223" i="1" l="1"/>
  <c r="J1223" i="1" s="1"/>
  <c r="A1224" i="1"/>
  <c r="I615" i="1"/>
  <c r="H615" i="1"/>
  <c r="E616" i="1"/>
  <c r="B1224" i="1" l="1"/>
  <c r="J1224" i="1" s="1"/>
  <c r="A1225" i="1"/>
  <c r="C616" i="1"/>
  <c r="F616" i="1" s="1"/>
  <c r="G616" i="1" s="1"/>
  <c r="B1225" i="1" l="1"/>
  <c r="J1225" i="1"/>
  <c r="A1226" i="1"/>
  <c r="I616" i="1"/>
  <c r="H616" i="1"/>
  <c r="E617" i="1"/>
  <c r="B1226" i="1" l="1"/>
  <c r="J1226" i="1" s="1"/>
  <c r="A1227" i="1"/>
  <c r="C617" i="1"/>
  <c r="F617" i="1" s="1"/>
  <c r="G617" i="1" s="1"/>
  <c r="B1227" i="1" l="1"/>
  <c r="J1227" i="1" s="1"/>
  <c r="A1228" i="1"/>
  <c r="I617" i="1"/>
  <c r="H617" i="1"/>
  <c r="E618" i="1"/>
  <c r="B1228" i="1" l="1"/>
  <c r="J1228" i="1" s="1"/>
  <c r="A1229" i="1"/>
  <c r="C618" i="1"/>
  <c r="F618" i="1" s="1"/>
  <c r="G618" i="1" s="1"/>
  <c r="B1229" i="1" l="1"/>
  <c r="J1229" i="1"/>
  <c r="A1230" i="1"/>
  <c r="I618" i="1"/>
  <c r="H618" i="1"/>
  <c r="E619" i="1"/>
  <c r="B1230" i="1" l="1"/>
  <c r="J1230" i="1" s="1"/>
  <c r="A1231" i="1"/>
  <c r="C619" i="1"/>
  <c r="F619" i="1" s="1"/>
  <c r="G619" i="1" s="1"/>
  <c r="B1231" i="1" l="1"/>
  <c r="J1231" i="1" s="1"/>
  <c r="A1232" i="1"/>
  <c r="I619" i="1"/>
  <c r="H619" i="1"/>
  <c r="E620" i="1"/>
  <c r="B1232" i="1" l="1"/>
  <c r="J1232" i="1" s="1"/>
  <c r="A1233" i="1"/>
  <c r="C620" i="1"/>
  <c r="F620" i="1" s="1"/>
  <c r="G620" i="1" s="1"/>
  <c r="B1233" i="1" l="1"/>
  <c r="J1233" i="1"/>
  <c r="A1234" i="1"/>
  <c r="I620" i="1"/>
  <c r="H620" i="1"/>
  <c r="E621" i="1"/>
  <c r="B1234" i="1" l="1"/>
  <c r="J1234" i="1"/>
  <c r="A1235" i="1"/>
  <c r="C621" i="1"/>
  <c r="F621" i="1" s="1"/>
  <c r="G621" i="1" s="1"/>
  <c r="B1235" i="1" l="1"/>
  <c r="J1235" i="1" s="1"/>
  <c r="A1236" i="1"/>
  <c r="I621" i="1"/>
  <c r="H621" i="1"/>
  <c r="E622" i="1"/>
  <c r="B1236" i="1" l="1"/>
  <c r="J1236" i="1" s="1"/>
  <c r="A1237" i="1"/>
  <c r="C622" i="1"/>
  <c r="F622" i="1" s="1"/>
  <c r="G622" i="1" s="1"/>
  <c r="B1237" i="1" l="1"/>
  <c r="J1237" i="1"/>
  <c r="A1238" i="1"/>
  <c r="I622" i="1"/>
  <c r="H622" i="1"/>
  <c r="E623" i="1"/>
  <c r="B1238" i="1" l="1"/>
  <c r="J1238" i="1" s="1"/>
  <c r="A1239" i="1"/>
  <c r="C623" i="1"/>
  <c r="F623" i="1" s="1"/>
  <c r="G623" i="1" s="1"/>
  <c r="B1239" i="1" l="1"/>
  <c r="J1239" i="1" s="1"/>
  <c r="A1240" i="1"/>
  <c r="I623" i="1"/>
  <c r="H623" i="1"/>
  <c r="E624" i="1"/>
  <c r="B1240" i="1" l="1"/>
  <c r="J1240" i="1" s="1"/>
  <c r="A1241" i="1"/>
  <c r="C624" i="1"/>
  <c r="F624" i="1" s="1"/>
  <c r="G624" i="1" s="1"/>
  <c r="B1241" i="1" l="1"/>
  <c r="J1241" i="1" s="1"/>
  <c r="A1242" i="1"/>
  <c r="I624" i="1"/>
  <c r="H624" i="1"/>
  <c r="E625" i="1"/>
  <c r="B1242" i="1" l="1"/>
  <c r="J1242" i="1" s="1"/>
  <c r="A1243" i="1"/>
  <c r="C625" i="1"/>
  <c r="F625" i="1" s="1"/>
  <c r="G625" i="1" s="1"/>
  <c r="B1243" i="1" l="1"/>
  <c r="J1243" i="1" s="1"/>
  <c r="A1244" i="1"/>
  <c r="I625" i="1"/>
  <c r="H625" i="1"/>
  <c r="E626" i="1"/>
  <c r="B1244" i="1" l="1"/>
  <c r="J1244" i="1" s="1"/>
  <c r="A1245" i="1"/>
  <c r="C626" i="1"/>
  <c r="F626" i="1" s="1"/>
  <c r="G626" i="1" s="1"/>
  <c r="B1245" i="1" l="1"/>
  <c r="J1245" i="1"/>
  <c r="A1246" i="1"/>
  <c r="I626" i="1"/>
  <c r="H626" i="1"/>
  <c r="E627" i="1"/>
  <c r="B1246" i="1" l="1"/>
  <c r="J1246" i="1" s="1"/>
  <c r="A1247" i="1"/>
  <c r="C627" i="1"/>
  <c r="F627" i="1" s="1"/>
  <c r="G627" i="1" s="1"/>
  <c r="B1247" i="1" l="1"/>
  <c r="J1247" i="1" s="1"/>
  <c r="A1248" i="1"/>
  <c r="I627" i="1"/>
  <c r="H627" i="1"/>
  <c r="E628" i="1"/>
  <c r="B1248" i="1" l="1"/>
  <c r="J1248" i="1" s="1"/>
  <c r="A1249" i="1"/>
  <c r="C628" i="1"/>
  <c r="F628" i="1" s="1"/>
  <c r="G628" i="1" s="1"/>
  <c r="B1249" i="1" l="1"/>
  <c r="J1249" i="1" s="1"/>
  <c r="A1250" i="1"/>
  <c r="I628" i="1"/>
  <c r="H628" i="1"/>
  <c r="E629" i="1"/>
  <c r="B1250" i="1" l="1"/>
  <c r="J1250" i="1" s="1"/>
  <c r="A1251" i="1"/>
  <c r="C629" i="1"/>
  <c r="F629" i="1" s="1"/>
  <c r="G629" i="1" s="1"/>
  <c r="B1251" i="1" l="1"/>
  <c r="J1251" i="1"/>
  <c r="A1252" i="1"/>
  <c r="I629" i="1"/>
  <c r="H629" i="1"/>
  <c r="E630" i="1"/>
  <c r="B1252" i="1" l="1"/>
  <c r="J1252" i="1" s="1"/>
  <c r="A1253" i="1"/>
  <c r="C630" i="1"/>
  <c r="F630" i="1" s="1"/>
  <c r="G630" i="1" s="1"/>
  <c r="B1253" i="1" l="1"/>
  <c r="J1253" i="1" s="1"/>
  <c r="A1254" i="1"/>
  <c r="I630" i="1"/>
  <c r="H630" i="1"/>
  <c r="E631" i="1"/>
  <c r="B1254" i="1" l="1"/>
  <c r="J1254" i="1" s="1"/>
  <c r="A1255" i="1"/>
  <c r="C631" i="1"/>
  <c r="F631" i="1" s="1"/>
  <c r="G631" i="1" s="1"/>
  <c r="B1255" i="1" l="1"/>
  <c r="J1255" i="1" s="1"/>
  <c r="A1256" i="1"/>
  <c r="I631" i="1"/>
  <c r="H631" i="1"/>
  <c r="E632" i="1"/>
  <c r="B1256" i="1" l="1"/>
  <c r="J1256" i="1" s="1"/>
  <c r="A1257" i="1"/>
  <c r="C632" i="1"/>
  <c r="F632" i="1" s="1"/>
  <c r="G632" i="1" s="1"/>
  <c r="B1257" i="1" l="1"/>
  <c r="J1257" i="1" s="1"/>
  <c r="A1258" i="1"/>
  <c r="I632" i="1"/>
  <c r="H632" i="1"/>
  <c r="E633" i="1"/>
  <c r="B1258" i="1" l="1"/>
  <c r="J1258" i="1" s="1"/>
  <c r="A1259" i="1"/>
  <c r="C633" i="1"/>
  <c r="F633" i="1" s="1"/>
  <c r="G633" i="1" s="1"/>
  <c r="B1259" i="1" l="1"/>
  <c r="J1259" i="1" s="1"/>
  <c r="A1260" i="1"/>
  <c r="I633" i="1"/>
  <c r="H633" i="1"/>
  <c r="E634" i="1"/>
  <c r="B1260" i="1" l="1"/>
  <c r="J1260" i="1" s="1"/>
  <c r="A1261" i="1"/>
  <c r="C634" i="1"/>
  <c r="F634" i="1" s="1"/>
  <c r="G634" i="1" s="1"/>
  <c r="B1261" i="1" l="1"/>
  <c r="J1261" i="1" s="1"/>
  <c r="A1262" i="1"/>
  <c r="I634" i="1"/>
  <c r="H634" i="1"/>
  <c r="E635" i="1"/>
  <c r="B1262" i="1" l="1"/>
  <c r="J1262" i="1" s="1"/>
  <c r="A1263" i="1"/>
  <c r="C635" i="1"/>
  <c r="F635" i="1" s="1"/>
  <c r="G635" i="1" s="1"/>
  <c r="B1263" i="1" l="1"/>
  <c r="J1263" i="1"/>
  <c r="A1264" i="1"/>
  <c r="I635" i="1"/>
  <c r="H635" i="1"/>
  <c r="E636" i="1"/>
  <c r="B1264" i="1" l="1"/>
  <c r="J1264" i="1" s="1"/>
  <c r="A1265" i="1"/>
  <c r="C636" i="1"/>
  <c r="F636" i="1" s="1"/>
  <c r="G636" i="1" s="1"/>
  <c r="B1265" i="1" l="1"/>
  <c r="J1265" i="1"/>
  <c r="A1266" i="1"/>
  <c r="I636" i="1"/>
  <c r="H636" i="1"/>
  <c r="E637" i="1"/>
  <c r="B1266" i="1" l="1"/>
  <c r="J1266" i="1" s="1"/>
  <c r="A1267" i="1"/>
  <c r="C637" i="1"/>
  <c r="F637" i="1" s="1"/>
  <c r="G637" i="1" s="1"/>
  <c r="B1267" i="1" l="1"/>
  <c r="J1267" i="1" s="1"/>
  <c r="A1268" i="1"/>
  <c r="I637" i="1"/>
  <c r="H637" i="1"/>
  <c r="E638" i="1"/>
  <c r="B1268" i="1" l="1"/>
  <c r="J1268" i="1" s="1"/>
  <c r="A1269" i="1"/>
  <c r="C638" i="1"/>
  <c r="F638" i="1" s="1"/>
  <c r="G638" i="1" s="1"/>
  <c r="B1269" i="1" l="1"/>
  <c r="J1269" i="1" s="1"/>
  <c r="A1270" i="1"/>
  <c r="I638" i="1"/>
  <c r="H638" i="1"/>
  <c r="E639" i="1"/>
  <c r="B1270" i="1" l="1"/>
  <c r="J1270" i="1" s="1"/>
  <c r="A1271" i="1"/>
  <c r="C639" i="1"/>
  <c r="F639" i="1" s="1"/>
  <c r="G639" i="1" s="1"/>
  <c r="B1271" i="1" l="1"/>
  <c r="J1271" i="1" s="1"/>
  <c r="A1272" i="1"/>
  <c r="I639" i="1"/>
  <c r="H639" i="1"/>
  <c r="E640" i="1"/>
  <c r="B1272" i="1" l="1"/>
  <c r="J1272" i="1" s="1"/>
  <c r="A1273" i="1"/>
  <c r="C640" i="1"/>
  <c r="F640" i="1" s="1"/>
  <c r="G640" i="1" s="1"/>
  <c r="B1273" i="1" l="1"/>
  <c r="J1273" i="1" s="1"/>
  <c r="A1274" i="1"/>
  <c r="I640" i="1"/>
  <c r="H640" i="1"/>
  <c r="E641" i="1"/>
  <c r="B1274" i="1" l="1"/>
  <c r="J1274" i="1" s="1"/>
  <c r="A1275" i="1"/>
  <c r="C641" i="1"/>
  <c r="F641" i="1" s="1"/>
  <c r="G641" i="1" s="1"/>
  <c r="B1275" i="1" l="1"/>
  <c r="J1275" i="1" s="1"/>
  <c r="A1276" i="1"/>
  <c r="I641" i="1"/>
  <c r="H641" i="1"/>
  <c r="E642" i="1"/>
  <c r="B1276" i="1" l="1"/>
  <c r="J1276" i="1"/>
  <c r="A1277" i="1"/>
  <c r="C642" i="1"/>
  <c r="F642" i="1" s="1"/>
  <c r="G642" i="1" s="1"/>
  <c r="B1277" i="1" l="1"/>
  <c r="J1277" i="1" s="1"/>
  <c r="A1278" i="1"/>
  <c r="I642" i="1"/>
  <c r="H642" i="1"/>
  <c r="E643" i="1"/>
  <c r="B1278" i="1" l="1"/>
  <c r="J1278" i="1" s="1"/>
  <c r="A1279" i="1"/>
  <c r="C643" i="1"/>
  <c r="F643" i="1" s="1"/>
  <c r="G643" i="1" s="1"/>
  <c r="B1279" i="1" l="1"/>
  <c r="J1279" i="1" s="1"/>
  <c r="A1280" i="1"/>
  <c r="I643" i="1"/>
  <c r="H643" i="1"/>
  <c r="E644" i="1"/>
  <c r="B1280" i="1" l="1"/>
  <c r="J1280" i="1" s="1"/>
  <c r="A1281" i="1"/>
  <c r="C644" i="1"/>
  <c r="F644" i="1" s="1"/>
  <c r="G644" i="1" s="1"/>
  <c r="B1281" i="1" l="1"/>
  <c r="J1281" i="1" s="1"/>
  <c r="A1282" i="1"/>
  <c r="I644" i="1"/>
  <c r="H644" i="1"/>
  <c r="E645" i="1"/>
  <c r="B1282" i="1" l="1"/>
  <c r="J1282" i="1" s="1"/>
  <c r="A1283" i="1"/>
  <c r="C645" i="1"/>
  <c r="F645" i="1" s="1"/>
  <c r="G645" i="1" s="1"/>
  <c r="B1283" i="1" l="1"/>
  <c r="J1283" i="1"/>
  <c r="A1284" i="1"/>
  <c r="I645" i="1"/>
  <c r="H645" i="1"/>
  <c r="E646" i="1"/>
  <c r="B1284" i="1" l="1"/>
  <c r="J1284" i="1" s="1"/>
  <c r="A1285" i="1"/>
  <c r="C646" i="1"/>
  <c r="F646" i="1" s="1"/>
  <c r="G646" i="1" s="1"/>
  <c r="B1285" i="1" l="1"/>
  <c r="J1285" i="1"/>
  <c r="A1286" i="1"/>
  <c r="I646" i="1"/>
  <c r="H646" i="1"/>
  <c r="E647" i="1"/>
  <c r="B1286" i="1" l="1"/>
  <c r="J1286" i="1" s="1"/>
  <c r="A1287" i="1"/>
  <c r="C647" i="1"/>
  <c r="F647" i="1" s="1"/>
  <c r="G647" i="1" s="1"/>
  <c r="B1287" i="1" l="1"/>
  <c r="J1287" i="1" s="1"/>
  <c r="A1288" i="1"/>
  <c r="I647" i="1"/>
  <c r="H647" i="1"/>
  <c r="E648" i="1"/>
  <c r="B1288" i="1" l="1"/>
  <c r="J1288" i="1" s="1"/>
  <c r="A1289" i="1"/>
  <c r="C648" i="1"/>
  <c r="F648" i="1" s="1"/>
  <c r="G648" i="1" s="1"/>
  <c r="B1289" i="1" l="1"/>
  <c r="J1289" i="1"/>
  <c r="A1290" i="1"/>
  <c r="I648" i="1"/>
  <c r="H648" i="1"/>
  <c r="E649" i="1"/>
  <c r="B1290" i="1" l="1"/>
  <c r="J1290" i="1" s="1"/>
  <c r="A1291" i="1"/>
  <c r="C649" i="1"/>
  <c r="F649" i="1" s="1"/>
  <c r="G649" i="1" s="1"/>
  <c r="B1291" i="1" l="1"/>
  <c r="J1291" i="1" s="1"/>
  <c r="A1292" i="1"/>
  <c r="I649" i="1"/>
  <c r="H649" i="1"/>
  <c r="E650" i="1"/>
  <c r="B1292" i="1" l="1"/>
  <c r="J1292" i="1" s="1"/>
  <c r="A1293" i="1"/>
  <c r="C650" i="1"/>
  <c r="F650" i="1" s="1"/>
  <c r="G650" i="1" s="1"/>
  <c r="B1293" i="1" l="1"/>
  <c r="J1293" i="1"/>
  <c r="A1294" i="1"/>
  <c r="I650" i="1"/>
  <c r="H650" i="1"/>
  <c r="E651" i="1"/>
  <c r="B1294" i="1" l="1"/>
  <c r="J1294" i="1" s="1"/>
  <c r="A1295" i="1"/>
  <c r="C651" i="1"/>
  <c r="F651" i="1" s="1"/>
  <c r="G651" i="1" s="1"/>
  <c r="B1295" i="1" l="1"/>
  <c r="J1295" i="1" s="1"/>
  <c r="A1296" i="1"/>
  <c r="I651" i="1"/>
  <c r="H651" i="1"/>
  <c r="E652" i="1"/>
  <c r="B1296" i="1" l="1"/>
  <c r="J1296" i="1" s="1"/>
  <c r="A1297" i="1"/>
  <c r="C652" i="1"/>
  <c r="F652" i="1" s="1"/>
  <c r="G652" i="1" s="1"/>
  <c r="B1297" i="1" l="1"/>
  <c r="J1297" i="1" s="1"/>
  <c r="A1298" i="1"/>
  <c r="I652" i="1"/>
  <c r="H652" i="1"/>
  <c r="E653" i="1"/>
  <c r="B1298" i="1" l="1"/>
  <c r="J1298" i="1" s="1"/>
  <c r="A1299" i="1"/>
  <c r="C653" i="1"/>
  <c r="F653" i="1" s="1"/>
  <c r="G653" i="1" s="1"/>
  <c r="B1299" i="1" l="1"/>
  <c r="J1299" i="1"/>
  <c r="A1300" i="1"/>
  <c r="I653" i="1"/>
  <c r="H653" i="1"/>
  <c r="E654" i="1"/>
  <c r="B1300" i="1" l="1"/>
  <c r="J1300" i="1" s="1"/>
  <c r="A1301" i="1"/>
  <c r="C654" i="1"/>
  <c r="F654" i="1" s="1"/>
  <c r="G654" i="1" s="1"/>
  <c r="B1301" i="1" l="1"/>
  <c r="J1301" i="1" s="1"/>
  <c r="A1302" i="1"/>
  <c r="I654" i="1"/>
  <c r="H654" i="1"/>
  <c r="E655" i="1"/>
  <c r="B1302" i="1" l="1"/>
  <c r="J1302" i="1" s="1"/>
  <c r="A1303" i="1"/>
  <c r="C655" i="1"/>
  <c r="F655" i="1" s="1"/>
  <c r="G655" i="1" s="1"/>
  <c r="B1303" i="1" l="1"/>
  <c r="J1303" i="1" s="1"/>
  <c r="A1304" i="1"/>
  <c r="I655" i="1"/>
  <c r="H655" i="1"/>
  <c r="E656" i="1"/>
  <c r="B1304" i="1" l="1"/>
  <c r="J1304" i="1" s="1"/>
  <c r="A1305" i="1"/>
  <c r="C656" i="1"/>
  <c r="F656" i="1" s="1"/>
  <c r="G656" i="1" s="1"/>
  <c r="B1305" i="1" l="1"/>
  <c r="J1305" i="1" s="1"/>
  <c r="A1306" i="1"/>
  <c r="I656" i="1"/>
  <c r="H656" i="1"/>
  <c r="E657" i="1"/>
  <c r="B1306" i="1" l="1"/>
  <c r="J1306" i="1" s="1"/>
  <c r="A1307" i="1"/>
  <c r="C657" i="1"/>
  <c r="F657" i="1" s="1"/>
  <c r="G657" i="1" s="1"/>
  <c r="B1307" i="1" l="1"/>
  <c r="J1307" i="1" s="1"/>
  <c r="A1308" i="1"/>
  <c r="I657" i="1"/>
  <c r="H657" i="1"/>
  <c r="E658" i="1"/>
  <c r="B1308" i="1" l="1"/>
  <c r="J1308" i="1" s="1"/>
  <c r="A1309" i="1"/>
  <c r="C658" i="1"/>
  <c r="F658" i="1" s="1"/>
  <c r="G658" i="1" s="1"/>
  <c r="B1309" i="1" l="1"/>
  <c r="J1309" i="1" s="1"/>
  <c r="A1310" i="1"/>
  <c r="I658" i="1"/>
  <c r="H658" i="1"/>
  <c r="E659" i="1"/>
  <c r="B1310" i="1" l="1"/>
  <c r="J1310" i="1" s="1"/>
  <c r="A1311" i="1"/>
  <c r="C659" i="1"/>
  <c r="F659" i="1" s="1"/>
  <c r="G659" i="1" s="1"/>
  <c r="E1311" i="1" l="1"/>
  <c r="F1311" i="1"/>
  <c r="A1312" i="1"/>
  <c r="C1311" i="1"/>
  <c r="J1311" i="1"/>
  <c r="B1311" i="1"/>
  <c r="G1311" i="1"/>
  <c r="I659" i="1"/>
  <c r="H659" i="1"/>
  <c r="E660" i="1"/>
  <c r="C1312" i="1" l="1"/>
  <c r="J1312" i="1"/>
  <c r="F1312" i="1"/>
  <c r="G1312" i="1"/>
  <c r="E1312" i="1"/>
  <c r="B1312" i="1"/>
  <c r="A1313" i="1"/>
  <c r="H1311" i="1"/>
  <c r="I1311" i="1"/>
  <c r="C660" i="1"/>
  <c r="F660" i="1" s="1"/>
  <c r="G660" i="1" s="1"/>
  <c r="A1314" i="1" l="1"/>
  <c r="F1313" i="1"/>
  <c r="G1313" i="1"/>
  <c r="E1313" i="1"/>
  <c r="B1313" i="1"/>
  <c r="C1313" i="1"/>
  <c r="J1313" i="1"/>
  <c r="H1312" i="1"/>
  <c r="I1312" i="1"/>
  <c r="I660" i="1"/>
  <c r="H660" i="1"/>
  <c r="E661" i="1"/>
  <c r="I1313" i="1" l="1"/>
  <c r="H1313" i="1"/>
  <c r="C1314" i="1"/>
  <c r="A1315" i="1"/>
  <c r="F1314" i="1"/>
  <c r="G1314" i="1"/>
  <c r="J1314" i="1"/>
  <c r="E1314" i="1"/>
  <c r="B1314" i="1"/>
  <c r="C661" i="1"/>
  <c r="F661" i="1" s="1"/>
  <c r="G661" i="1" s="1"/>
  <c r="C1315" i="1" l="1"/>
  <c r="J1315" i="1"/>
  <c r="A1316" i="1"/>
  <c r="F1315" i="1"/>
  <c r="G1315" i="1"/>
  <c r="E1315" i="1"/>
  <c r="B1315" i="1"/>
  <c r="H1314" i="1"/>
  <c r="I1314" i="1"/>
  <c r="I661" i="1"/>
  <c r="H661" i="1"/>
  <c r="E662" i="1"/>
  <c r="I1315" i="1" l="1"/>
  <c r="H1315" i="1"/>
  <c r="B1316" i="1"/>
  <c r="G1316" i="1"/>
  <c r="E1316" i="1"/>
  <c r="C1316" i="1"/>
  <c r="J1316" i="1"/>
  <c r="A1317" i="1"/>
  <c r="F1316" i="1"/>
  <c r="C662" i="1"/>
  <c r="F662" i="1" s="1"/>
  <c r="G662" i="1" s="1"/>
  <c r="A1318" i="1" l="1"/>
  <c r="F1317" i="1"/>
  <c r="G1317" i="1"/>
  <c r="E1317" i="1"/>
  <c r="J1317" i="1"/>
  <c r="B1317" i="1"/>
  <c r="C1317" i="1"/>
  <c r="I1316" i="1"/>
  <c r="H1316" i="1"/>
  <c r="I662" i="1"/>
  <c r="H662" i="1"/>
  <c r="E663" i="1"/>
  <c r="H1317" i="1" l="1"/>
  <c r="I1317" i="1"/>
  <c r="J1318" i="1"/>
  <c r="A1319" i="1"/>
  <c r="F1318" i="1"/>
  <c r="G1318" i="1"/>
  <c r="B1318" i="1"/>
  <c r="E1318" i="1"/>
  <c r="C1318" i="1"/>
  <c r="C663" i="1"/>
  <c r="F663" i="1" s="1"/>
  <c r="G663" i="1" s="1"/>
  <c r="E1319" i="1" l="1"/>
  <c r="B1319" i="1"/>
  <c r="A1320" i="1"/>
  <c r="F1319" i="1"/>
  <c r="G1319" i="1"/>
  <c r="C1319" i="1"/>
  <c r="J1319" i="1"/>
  <c r="I1318" i="1"/>
  <c r="H1318" i="1"/>
  <c r="I663" i="1"/>
  <c r="H663" i="1"/>
  <c r="E664" i="1"/>
  <c r="B1320" i="1" l="1"/>
  <c r="A1321" i="1"/>
  <c r="F1320" i="1"/>
  <c r="G1320" i="1"/>
  <c r="E1320" i="1"/>
  <c r="C1320" i="1"/>
  <c r="J1320" i="1"/>
  <c r="H1319" i="1"/>
  <c r="I1319" i="1"/>
  <c r="C664" i="1"/>
  <c r="F664" i="1" s="1"/>
  <c r="G664" i="1" s="1"/>
  <c r="G1321" i="1" l="1"/>
  <c r="E1321" i="1"/>
  <c r="B1321" i="1"/>
  <c r="C1321" i="1"/>
  <c r="J1321" i="1"/>
  <c r="A1322" i="1"/>
  <c r="F1321" i="1"/>
  <c r="H1320" i="1"/>
  <c r="I1320" i="1"/>
  <c r="I664" i="1"/>
  <c r="H664" i="1"/>
  <c r="E665" i="1"/>
  <c r="I1321" i="1" l="1"/>
  <c r="H1321" i="1"/>
  <c r="J1322" i="1"/>
  <c r="A1323" i="1"/>
  <c r="E1322" i="1"/>
  <c r="F1322" i="1"/>
  <c r="G1322" i="1"/>
  <c r="B1322" i="1"/>
  <c r="C1322" i="1"/>
  <c r="C665" i="1"/>
  <c r="F665" i="1" s="1"/>
  <c r="G665" i="1" s="1"/>
  <c r="C1323" i="1" l="1"/>
  <c r="J1323" i="1"/>
  <c r="G1323" i="1"/>
  <c r="E1323" i="1"/>
  <c r="B1323" i="1"/>
  <c r="A1324" i="1"/>
  <c r="F1323" i="1"/>
  <c r="I1322" i="1"/>
  <c r="H1322" i="1"/>
  <c r="I665" i="1"/>
  <c r="H665" i="1"/>
  <c r="E666" i="1"/>
  <c r="C1324" i="1" l="1"/>
  <c r="J1324" i="1"/>
  <c r="A1325" i="1"/>
  <c r="F1324" i="1"/>
  <c r="G1324" i="1"/>
  <c r="E1324" i="1"/>
  <c r="B1324" i="1"/>
  <c r="I1323" i="1"/>
  <c r="H1323" i="1"/>
  <c r="C666" i="1"/>
  <c r="F666" i="1" s="1"/>
  <c r="G666" i="1" s="1"/>
  <c r="J1325" i="1" l="1"/>
  <c r="A1326" i="1"/>
  <c r="F1325" i="1"/>
  <c r="G1325" i="1"/>
  <c r="E1325" i="1"/>
  <c r="B1325" i="1"/>
  <c r="C1325" i="1"/>
  <c r="H1324" i="1"/>
  <c r="I1324" i="1"/>
  <c r="I666" i="1"/>
  <c r="H666" i="1"/>
  <c r="E667" i="1"/>
  <c r="C1326" i="1" l="1"/>
  <c r="J1326" i="1"/>
  <c r="A1327" i="1"/>
  <c r="F1326" i="1"/>
  <c r="G1326" i="1"/>
  <c r="E1326" i="1"/>
  <c r="B1326" i="1"/>
  <c r="H1325" i="1"/>
  <c r="I1325" i="1"/>
  <c r="C667" i="1"/>
  <c r="F667" i="1" s="1"/>
  <c r="G667" i="1" s="1"/>
  <c r="A1328" i="1" l="1"/>
  <c r="F1327" i="1"/>
  <c r="G1327" i="1"/>
  <c r="E1327" i="1"/>
  <c r="B1327" i="1"/>
  <c r="C1327" i="1"/>
  <c r="J1327" i="1"/>
  <c r="I1326" i="1"/>
  <c r="H1326" i="1"/>
  <c r="I667" i="1"/>
  <c r="H667" i="1"/>
  <c r="E668" i="1"/>
  <c r="H1327" i="1" l="1"/>
  <c r="I1327" i="1"/>
  <c r="C1328" i="1"/>
  <c r="J1328" i="1"/>
  <c r="A1329" i="1"/>
  <c r="F1328" i="1"/>
  <c r="G1328" i="1"/>
  <c r="E1328" i="1"/>
  <c r="B1328" i="1"/>
  <c r="C668" i="1"/>
  <c r="F668" i="1" s="1"/>
  <c r="G668" i="1" s="1"/>
  <c r="H1328" i="1" l="1"/>
  <c r="I1328" i="1"/>
  <c r="G1329" i="1"/>
  <c r="E1329" i="1"/>
  <c r="B1329" i="1"/>
  <c r="C1329" i="1"/>
  <c r="J1329" i="1"/>
  <c r="A1330" i="1"/>
  <c r="F1329" i="1"/>
  <c r="I668" i="1"/>
  <c r="H668" i="1"/>
  <c r="E669" i="1"/>
  <c r="C1330" i="1" l="1"/>
  <c r="J1330" i="1"/>
  <c r="A1331" i="1"/>
  <c r="F1330" i="1"/>
  <c r="G1330" i="1"/>
  <c r="E1330" i="1"/>
  <c r="B1330" i="1"/>
  <c r="I1329" i="1"/>
  <c r="H1329" i="1"/>
  <c r="C669" i="1"/>
  <c r="F669" i="1" s="1"/>
  <c r="G669" i="1" s="1"/>
  <c r="A1332" i="1" l="1"/>
  <c r="F1331" i="1"/>
  <c r="G1331" i="1"/>
  <c r="E1331" i="1"/>
  <c r="B1331" i="1"/>
  <c r="C1331" i="1"/>
  <c r="J1331" i="1"/>
  <c r="I1330" i="1"/>
  <c r="H1330" i="1"/>
  <c r="I669" i="1"/>
  <c r="H669" i="1"/>
  <c r="E670" i="1"/>
  <c r="H1331" i="1" l="1"/>
  <c r="I1331" i="1"/>
  <c r="C1332" i="1"/>
  <c r="J1332" i="1"/>
  <c r="B1332" i="1"/>
  <c r="A1333" i="1"/>
  <c r="F1332" i="1"/>
  <c r="G1332" i="1"/>
  <c r="E1332" i="1"/>
  <c r="C670" i="1"/>
  <c r="F670" i="1" s="1"/>
  <c r="G670" i="1" s="1"/>
  <c r="H1332" i="1" l="1"/>
  <c r="I1332" i="1"/>
  <c r="A1334" i="1"/>
  <c r="F1333" i="1"/>
  <c r="G1333" i="1"/>
  <c r="E1333" i="1"/>
  <c r="B1333" i="1"/>
  <c r="C1333" i="1"/>
  <c r="J1333" i="1"/>
  <c r="I670" i="1"/>
  <c r="H670" i="1"/>
  <c r="E671" i="1"/>
  <c r="J1334" i="1" l="1"/>
  <c r="A1335" i="1"/>
  <c r="F1334" i="1"/>
  <c r="G1334" i="1"/>
  <c r="E1334" i="1"/>
  <c r="C1334" i="1"/>
  <c r="B1334" i="1"/>
  <c r="H1333" i="1"/>
  <c r="I1333" i="1"/>
  <c r="C671" i="1"/>
  <c r="F671" i="1" s="1"/>
  <c r="G671" i="1" s="1"/>
  <c r="I1334" i="1" l="1"/>
  <c r="H1334" i="1"/>
  <c r="E1335" i="1"/>
  <c r="B1335" i="1"/>
  <c r="C1335" i="1"/>
  <c r="J1335" i="1"/>
  <c r="A1336" i="1"/>
  <c r="F1335" i="1"/>
  <c r="G1335" i="1"/>
  <c r="I671" i="1"/>
  <c r="H671" i="1"/>
  <c r="E672" i="1"/>
  <c r="H1335" i="1" l="1"/>
  <c r="I1335" i="1"/>
  <c r="C1336" i="1"/>
  <c r="F1336" i="1"/>
  <c r="G1336" i="1"/>
  <c r="J1336" i="1"/>
  <c r="E1336" i="1"/>
  <c r="A1337" i="1"/>
  <c r="B1336" i="1"/>
  <c r="C672" i="1"/>
  <c r="F672" i="1" s="1"/>
  <c r="G672" i="1" s="1"/>
  <c r="G1337" i="1" l="1"/>
  <c r="J1337" i="1"/>
  <c r="B1337" i="1"/>
  <c r="C1337" i="1"/>
  <c r="F1337" i="1"/>
  <c r="A1338" i="1"/>
  <c r="E1337" i="1"/>
  <c r="I1336" i="1"/>
  <c r="H1336" i="1"/>
  <c r="I672" i="1"/>
  <c r="H672" i="1"/>
  <c r="E673" i="1"/>
  <c r="H1337" i="1" l="1"/>
  <c r="I1337" i="1"/>
  <c r="B1338" i="1"/>
  <c r="C1338" i="1"/>
  <c r="J1338" i="1"/>
  <c r="A1339" i="1"/>
  <c r="F1338" i="1"/>
  <c r="G1338" i="1"/>
  <c r="E1338" i="1"/>
  <c r="C673" i="1"/>
  <c r="F673" i="1" s="1"/>
  <c r="G673" i="1" s="1"/>
  <c r="E1339" i="1" l="1"/>
  <c r="G1339" i="1"/>
  <c r="C1339" i="1"/>
  <c r="J1339" i="1"/>
  <c r="A1340" i="1"/>
  <c r="F1339" i="1"/>
  <c r="B1339" i="1"/>
  <c r="I1338" i="1"/>
  <c r="H1338" i="1"/>
  <c r="I673" i="1"/>
  <c r="H673" i="1"/>
  <c r="E674" i="1"/>
  <c r="I1339" i="1" l="1"/>
  <c r="H1339" i="1"/>
  <c r="A1341" i="1"/>
  <c r="F1340" i="1"/>
  <c r="B1340" i="1"/>
  <c r="E1340" i="1"/>
  <c r="J1340" i="1"/>
  <c r="C1340" i="1"/>
  <c r="G1340" i="1"/>
  <c r="C674" i="1"/>
  <c r="F674" i="1" s="1"/>
  <c r="G674" i="1" s="1"/>
  <c r="A1342" i="1" l="1"/>
  <c r="G1341" i="1"/>
  <c r="E1341" i="1"/>
  <c r="B1341" i="1"/>
  <c r="C1341" i="1"/>
  <c r="J1341" i="1"/>
  <c r="F1341" i="1"/>
  <c r="I1340" i="1"/>
  <c r="H1340" i="1"/>
  <c r="I674" i="1"/>
  <c r="H674" i="1"/>
  <c r="E675" i="1"/>
  <c r="H1341" i="1" l="1"/>
  <c r="I1341" i="1"/>
  <c r="B1342" i="1"/>
  <c r="C1342" i="1"/>
  <c r="G1342" i="1"/>
  <c r="J1342" i="1"/>
  <c r="A1343" i="1"/>
  <c r="F1342" i="1"/>
  <c r="E1342" i="1"/>
  <c r="C675" i="1"/>
  <c r="F675" i="1" s="1"/>
  <c r="G675" i="1" s="1"/>
  <c r="E1343" i="1" l="1"/>
  <c r="B1343" i="1"/>
  <c r="G1343" i="1"/>
  <c r="J1343" i="1"/>
  <c r="C1343" i="1"/>
  <c r="F1343" i="1"/>
  <c r="A1344" i="1"/>
  <c r="I1342" i="1"/>
  <c r="H1342" i="1"/>
  <c r="I675" i="1"/>
  <c r="H675" i="1"/>
  <c r="E676" i="1"/>
  <c r="E1344" i="1" l="1"/>
  <c r="A1345" i="1"/>
  <c r="G1344" i="1"/>
  <c r="J1344" i="1"/>
  <c r="F1344" i="1"/>
  <c r="C1344" i="1"/>
  <c r="B1344" i="1"/>
  <c r="H1343" i="1"/>
  <c r="I1343" i="1"/>
  <c r="C676" i="1"/>
  <c r="F676" i="1" s="1"/>
  <c r="G676" i="1" s="1"/>
  <c r="H1344" i="1" l="1"/>
  <c r="I1344" i="1"/>
  <c r="B1345" i="1"/>
  <c r="C1345" i="1"/>
  <c r="F1345" i="1"/>
  <c r="A1346" i="1"/>
  <c r="E1345" i="1"/>
  <c r="G1345" i="1"/>
  <c r="J1345" i="1"/>
  <c r="I676" i="1"/>
  <c r="H676" i="1"/>
  <c r="E677" i="1"/>
  <c r="I1345" i="1" l="1"/>
  <c r="H1345" i="1"/>
  <c r="A1347" i="1"/>
  <c r="F1346" i="1"/>
  <c r="B1346" i="1"/>
  <c r="C1346" i="1"/>
  <c r="J1346" i="1"/>
  <c r="G1346" i="1"/>
  <c r="E1346" i="1"/>
  <c r="C677" i="1"/>
  <c r="F677" i="1" s="1"/>
  <c r="G677" i="1" s="1"/>
  <c r="H1346" i="1" l="1"/>
  <c r="I1346" i="1"/>
  <c r="C1347" i="1"/>
  <c r="J1347" i="1"/>
  <c r="A1348" i="1"/>
  <c r="F1347" i="1"/>
  <c r="B1347" i="1"/>
  <c r="E1347" i="1"/>
  <c r="G1347" i="1"/>
  <c r="I677" i="1"/>
  <c r="H677" i="1"/>
  <c r="E678" i="1"/>
  <c r="I1347" i="1" l="1"/>
  <c r="H1347" i="1"/>
  <c r="A1349" i="1"/>
  <c r="F1348" i="1"/>
  <c r="B1348" i="1"/>
  <c r="E1348" i="1"/>
  <c r="J1348" i="1"/>
  <c r="C1348" i="1"/>
  <c r="G1348" i="1"/>
  <c r="C678" i="1"/>
  <c r="F678" i="1" s="1"/>
  <c r="G678" i="1" s="1"/>
  <c r="A1350" i="1" l="1"/>
  <c r="F1349" i="1"/>
  <c r="C1349" i="1"/>
  <c r="G1349" i="1"/>
  <c r="E1349" i="1"/>
  <c r="B1349" i="1"/>
  <c r="J1349" i="1"/>
  <c r="H1348" i="1"/>
  <c r="I1348" i="1"/>
  <c r="I678" i="1"/>
  <c r="H678" i="1"/>
  <c r="E679" i="1"/>
  <c r="H1349" i="1" l="1"/>
  <c r="I1349" i="1"/>
  <c r="B1350" i="1"/>
  <c r="C1350" i="1"/>
  <c r="J1350" i="1"/>
  <c r="A1351" i="1"/>
  <c r="F1350" i="1"/>
  <c r="G1350" i="1"/>
  <c r="E1350" i="1"/>
  <c r="C679" i="1"/>
  <c r="F679" i="1" s="1"/>
  <c r="G679" i="1" s="1"/>
  <c r="I1350" i="1" l="1"/>
  <c r="H1350" i="1"/>
  <c r="E1351" i="1"/>
  <c r="B1351" i="1"/>
  <c r="G1351" i="1"/>
  <c r="J1351" i="1"/>
  <c r="C1351" i="1"/>
  <c r="F1351" i="1"/>
  <c r="A1352" i="1"/>
  <c r="I679" i="1"/>
  <c r="H679" i="1"/>
  <c r="E680" i="1"/>
  <c r="H1351" i="1" l="1"/>
  <c r="I1351" i="1"/>
  <c r="E1352" i="1"/>
  <c r="A1353" i="1"/>
  <c r="F1352" i="1"/>
  <c r="C1352" i="1"/>
  <c r="B1352" i="1"/>
  <c r="G1352" i="1"/>
  <c r="J1352" i="1"/>
  <c r="C680" i="1"/>
  <c r="F680" i="1" s="1"/>
  <c r="G680" i="1" s="1"/>
  <c r="C1353" i="1" l="1"/>
  <c r="F1353" i="1"/>
  <c r="A1354" i="1"/>
  <c r="E1353" i="1"/>
  <c r="G1353" i="1"/>
  <c r="J1353" i="1"/>
  <c r="B1353" i="1"/>
  <c r="I1352" i="1"/>
  <c r="H1352" i="1"/>
  <c r="I680" i="1"/>
  <c r="H680" i="1"/>
  <c r="E681" i="1"/>
  <c r="B1354" i="1" l="1"/>
  <c r="C1354" i="1"/>
  <c r="J1354" i="1"/>
  <c r="A1355" i="1"/>
  <c r="F1354" i="1"/>
  <c r="G1354" i="1"/>
  <c r="E1354" i="1"/>
  <c r="H1353" i="1"/>
  <c r="I1353" i="1"/>
  <c r="C681" i="1"/>
  <c r="F681" i="1" s="1"/>
  <c r="G681" i="1" s="1"/>
  <c r="E1355" i="1" l="1"/>
  <c r="G1355" i="1"/>
  <c r="C1355" i="1"/>
  <c r="J1355" i="1"/>
  <c r="A1356" i="1"/>
  <c r="F1355" i="1"/>
  <c r="B1355" i="1"/>
  <c r="I1354" i="1"/>
  <c r="H1354" i="1"/>
  <c r="I681" i="1"/>
  <c r="H681" i="1"/>
  <c r="E682" i="1"/>
  <c r="E1356" i="1" l="1"/>
  <c r="J1356" i="1"/>
  <c r="C1356" i="1"/>
  <c r="G1356" i="1"/>
  <c r="A1357" i="1"/>
  <c r="F1356" i="1"/>
  <c r="B1356" i="1"/>
  <c r="H1355" i="1"/>
  <c r="I1355" i="1"/>
  <c r="C682" i="1"/>
  <c r="F682" i="1" s="1"/>
  <c r="G682" i="1" s="1"/>
  <c r="I1356" i="1" l="1"/>
  <c r="H1356" i="1"/>
  <c r="G1357" i="1"/>
  <c r="E1357" i="1"/>
  <c r="B1357" i="1"/>
  <c r="A1358" i="1"/>
  <c r="F1357" i="1"/>
  <c r="C1357" i="1"/>
  <c r="J1357" i="1"/>
  <c r="I682" i="1"/>
  <c r="H682" i="1"/>
  <c r="E683" i="1"/>
  <c r="B1358" i="1" l="1"/>
  <c r="C1358" i="1"/>
  <c r="J1358" i="1"/>
  <c r="A1359" i="1"/>
  <c r="F1358" i="1"/>
  <c r="G1358" i="1"/>
  <c r="E1358" i="1"/>
  <c r="H1357" i="1"/>
  <c r="I1357" i="1"/>
  <c r="C683" i="1"/>
  <c r="F683" i="1" s="1"/>
  <c r="G683" i="1" s="1"/>
  <c r="E1359" i="1" l="1"/>
  <c r="B1359" i="1"/>
  <c r="G1359" i="1"/>
  <c r="J1359" i="1"/>
  <c r="C1359" i="1"/>
  <c r="F1359" i="1"/>
  <c r="A1360" i="1"/>
  <c r="I1358" i="1"/>
  <c r="H1358" i="1"/>
  <c r="I683" i="1"/>
  <c r="H683" i="1"/>
  <c r="E684" i="1"/>
  <c r="G1360" i="1" l="1"/>
  <c r="J1360" i="1"/>
  <c r="C1360" i="1"/>
  <c r="B1360" i="1"/>
  <c r="F1360" i="1"/>
  <c r="E1360" i="1"/>
  <c r="A1361" i="1"/>
  <c r="H1359" i="1"/>
  <c r="I1359" i="1"/>
  <c r="C684" i="1"/>
  <c r="F684" i="1" s="1"/>
  <c r="G684" i="1" s="1"/>
  <c r="H1360" i="1" l="1"/>
  <c r="I1360" i="1"/>
  <c r="B1361" i="1"/>
  <c r="A1362" i="1"/>
  <c r="E1361" i="1"/>
  <c r="G1361" i="1"/>
  <c r="J1361" i="1"/>
  <c r="C1361" i="1"/>
  <c r="F1361" i="1"/>
  <c r="I684" i="1"/>
  <c r="H684" i="1"/>
  <c r="E685" i="1"/>
  <c r="J1362" i="1" l="1"/>
  <c r="A1363" i="1"/>
  <c r="F1362" i="1"/>
  <c r="G1362" i="1"/>
  <c r="E1362" i="1"/>
  <c r="B1362" i="1"/>
  <c r="C1362" i="1"/>
  <c r="H1361" i="1"/>
  <c r="I1361" i="1"/>
  <c r="C685" i="1"/>
  <c r="F685" i="1" s="1"/>
  <c r="G685" i="1" s="1"/>
  <c r="H1362" i="1" l="1"/>
  <c r="I1362" i="1"/>
  <c r="C1363" i="1"/>
  <c r="A1364" i="1"/>
  <c r="F1363" i="1"/>
  <c r="B1363" i="1"/>
  <c r="E1363" i="1"/>
  <c r="G1363" i="1"/>
  <c r="J1363" i="1"/>
  <c r="I685" i="1"/>
  <c r="H685" i="1"/>
  <c r="E686" i="1"/>
  <c r="E1364" i="1" l="1"/>
  <c r="J1364" i="1"/>
  <c r="B1364" i="1"/>
  <c r="C1364" i="1"/>
  <c r="G1364" i="1"/>
  <c r="A1365" i="1"/>
  <c r="F1364" i="1"/>
  <c r="H1363" i="1"/>
  <c r="I1363" i="1"/>
  <c r="C686" i="1"/>
  <c r="F686" i="1" s="1"/>
  <c r="G686" i="1" s="1"/>
  <c r="H1364" i="1" l="1"/>
  <c r="I1364" i="1"/>
  <c r="G1365" i="1"/>
  <c r="B1365" i="1"/>
  <c r="A1366" i="1"/>
  <c r="F1365" i="1"/>
  <c r="E1365" i="1"/>
  <c r="C1365" i="1"/>
  <c r="J1365" i="1"/>
  <c r="I686" i="1"/>
  <c r="H686" i="1"/>
  <c r="E687" i="1"/>
  <c r="H1365" i="1" l="1"/>
  <c r="I1365" i="1"/>
  <c r="J1366" i="1"/>
  <c r="A1367" i="1"/>
  <c r="F1366" i="1"/>
  <c r="G1366" i="1"/>
  <c r="E1366" i="1"/>
  <c r="B1366" i="1"/>
  <c r="C1366" i="1"/>
  <c r="C687" i="1"/>
  <c r="F687" i="1" s="1"/>
  <c r="G687" i="1" s="1"/>
  <c r="G1367" i="1" l="1"/>
  <c r="J1367" i="1"/>
  <c r="C1367" i="1"/>
  <c r="F1367" i="1"/>
  <c r="A1368" i="1"/>
  <c r="E1367" i="1"/>
  <c r="B1367" i="1"/>
  <c r="H1366" i="1"/>
  <c r="I1366" i="1"/>
  <c r="I687" i="1"/>
  <c r="H687" i="1"/>
  <c r="E688" i="1"/>
  <c r="G1368" i="1" l="1"/>
  <c r="J1368" i="1"/>
  <c r="F1368" i="1"/>
  <c r="C1368" i="1"/>
  <c r="B1368" i="1"/>
  <c r="E1368" i="1"/>
  <c r="A1369" i="1"/>
  <c r="I1367" i="1"/>
  <c r="H1367" i="1"/>
  <c r="C688" i="1"/>
  <c r="F688" i="1" s="1"/>
  <c r="G688" i="1" s="1"/>
  <c r="G1369" i="1" l="1"/>
  <c r="J1369" i="1"/>
  <c r="F1369" i="1"/>
  <c r="A1370" i="1"/>
  <c r="E1369" i="1"/>
  <c r="B1369" i="1"/>
  <c r="C1369" i="1"/>
  <c r="I1368" i="1"/>
  <c r="H1368" i="1"/>
  <c r="I688" i="1"/>
  <c r="H688" i="1"/>
  <c r="E689" i="1"/>
  <c r="G1370" i="1" l="1"/>
  <c r="E1370" i="1"/>
  <c r="B1370" i="1"/>
  <c r="C1370" i="1"/>
  <c r="J1370" i="1"/>
  <c r="A1371" i="1"/>
  <c r="F1370" i="1"/>
  <c r="H1369" i="1"/>
  <c r="I1369" i="1"/>
  <c r="C689" i="1"/>
  <c r="F689" i="1" s="1"/>
  <c r="G689" i="1" s="1"/>
  <c r="E1371" i="1" l="1"/>
  <c r="G1371" i="1"/>
  <c r="C1371" i="1"/>
  <c r="F1371" i="1"/>
  <c r="B1371" i="1"/>
  <c r="J1371" i="1"/>
  <c r="A1372" i="1"/>
  <c r="I1370" i="1"/>
  <c r="H1370" i="1"/>
  <c r="I689" i="1"/>
  <c r="H689" i="1"/>
  <c r="E690" i="1"/>
  <c r="I1371" i="1" l="1"/>
  <c r="H1371" i="1"/>
  <c r="E1372" i="1"/>
  <c r="J1372" i="1"/>
  <c r="C1372" i="1"/>
  <c r="G1372" i="1"/>
  <c r="A1373" i="1"/>
  <c r="F1372" i="1"/>
  <c r="B1372" i="1"/>
  <c r="C690" i="1"/>
  <c r="F690" i="1" s="1"/>
  <c r="G690" i="1" s="1"/>
  <c r="G1373" i="1" l="1"/>
  <c r="E1373" i="1"/>
  <c r="J1373" i="1"/>
  <c r="F1373" i="1"/>
  <c r="B1373" i="1"/>
  <c r="C1373" i="1"/>
  <c r="A1374" i="1"/>
  <c r="I1372" i="1"/>
  <c r="H1372" i="1"/>
  <c r="I690" i="1"/>
  <c r="H690" i="1"/>
  <c r="E691" i="1"/>
  <c r="H1373" i="1" l="1"/>
  <c r="I1373" i="1"/>
  <c r="B1374" i="1"/>
  <c r="C1374" i="1"/>
  <c r="G1374" i="1"/>
  <c r="E1374" i="1"/>
  <c r="J1374" i="1"/>
  <c r="A1375" i="1"/>
  <c r="F1374" i="1"/>
  <c r="C691" i="1"/>
  <c r="F691" i="1" s="1"/>
  <c r="G691" i="1" s="1"/>
  <c r="I1374" i="1" l="1"/>
  <c r="H1374" i="1"/>
  <c r="E1375" i="1"/>
  <c r="B1375" i="1"/>
  <c r="C1375" i="1"/>
  <c r="G1375" i="1"/>
  <c r="J1375" i="1"/>
  <c r="F1375" i="1"/>
  <c r="A1376" i="1"/>
  <c r="I691" i="1"/>
  <c r="H691" i="1"/>
  <c r="E692" i="1"/>
  <c r="G1376" i="1" l="1"/>
  <c r="J1376" i="1"/>
  <c r="C1376" i="1"/>
  <c r="B1376" i="1"/>
  <c r="F1376" i="1"/>
  <c r="E1376" i="1"/>
  <c r="A1377" i="1"/>
  <c r="I1375" i="1"/>
  <c r="H1375" i="1"/>
  <c r="C692" i="1"/>
  <c r="F692" i="1" s="1"/>
  <c r="G692" i="1" s="1"/>
  <c r="H1376" i="1" l="1"/>
  <c r="I1376" i="1"/>
  <c r="B1377" i="1"/>
  <c r="A1378" i="1"/>
  <c r="E1377" i="1"/>
  <c r="G1377" i="1"/>
  <c r="C1377" i="1"/>
  <c r="F1377" i="1"/>
  <c r="J1377" i="1"/>
  <c r="I692" i="1"/>
  <c r="H692" i="1"/>
  <c r="E693" i="1"/>
  <c r="B1378" i="1" l="1"/>
  <c r="C1378" i="1"/>
  <c r="J1378" i="1"/>
  <c r="A1379" i="1"/>
  <c r="F1378" i="1"/>
  <c r="G1378" i="1"/>
  <c r="E1378" i="1"/>
  <c r="H1377" i="1"/>
  <c r="I1377" i="1"/>
  <c r="C693" i="1"/>
  <c r="F693" i="1" s="1"/>
  <c r="G693" i="1" s="1"/>
  <c r="C1379" i="1" l="1"/>
  <c r="J1379" i="1"/>
  <c r="A1380" i="1"/>
  <c r="F1379" i="1"/>
  <c r="B1379" i="1"/>
  <c r="E1379" i="1"/>
  <c r="G1379" i="1"/>
  <c r="H1378" i="1"/>
  <c r="I1378" i="1"/>
  <c r="I693" i="1"/>
  <c r="H693" i="1"/>
  <c r="E694" i="1"/>
  <c r="E1380" i="1" l="1"/>
  <c r="J1380" i="1"/>
  <c r="A1381" i="1"/>
  <c r="C1380" i="1"/>
  <c r="G1380" i="1"/>
  <c r="F1380" i="1"/>
  <c r="B1380" i="1"/>
  <c r="I1379" i="1"/>
  <c r="H1379" i="1"/>
  <c r="C694" i="1"/>
  <c r="F694" i="1" s="1"/>
  <c r="G694" i="1" s="1"/>
  <c r="C1381" i="1" l="1"/>
  <c r="J1381" i="1"/>
  <c r="A1382" i="1"/>
  <c r="F1381" i="1"/>
  <c r="G1381" i="1"/>
  <c r="E1381" i="1"/>
  <c r="B1381" i="1"/>
  <c r="I1380" i="1"/>
  <c r="H1380" i="1"/>
  <c r="I694" i="1"/>
  <c r="H694" i="1"/>
  <c r="E695" i="1"/>
  <c r="I1381" i="1" l="1"/>
  <c r="H1381" i="1"/>
  <c r="A1383" i="1"/>
  <c r="F1382" i="1"/>
  <c r="E1382" i="1"/>
  <c r="B1382" i="1"/>
  <c r="C1382" i="1"/>
  <c r="G1382" i="1"/>
  <c r="J1382" i="1"/>
  <c r="C695" i="1"/>
  <c r="F695" i="1" s="1"/>
  <c r="G695" i="1" s="1"/>
  <c r="J1383" i="1" l="1"/>
  <c r="C1383" i="1"/>
  <c r="F1383" i="1"/>
  <c r="A1384" i="1"/>
  <c r="E1383" i="1"/>
  <c r="B1383" i="1"/>
  <c r="G1383" i="1"/>
  <c r="H1382" i="1"/>
  <c r="I1382" i="1"/>
  <c r="I695" i="1"/>
  <c r="H695" i="1"/>
  <c r="E696" i="1"/>
  <c r="E1384" i="1" l="1"/>
  <c r="A1385" i="1"/>
  <c r="F1384" i="1"/>
  <c r="C1384" i="1"/>
  <c r="B1384" i="1"/>
  <c r="G1384" i="1"/>
  <c r="J1384" i="1"/>
  <c r="H1383" i="1"/>
  <c r="I1383" i="1"/>
  <c r="C696" i="1"/>
  <c r="F696" i="1" s="1"/>
  <c r="G696" i="1" s="1"/>
  <c r="B1385" i="1" l="1"/>
  <c r="C1385" i="1"/>
  <c r="F1385" i="1"/>
  <c r="A1386" i="1"/>
  <c r="E1385" i="1"/>
  <c r="G1385" i="1"/>
  <c r="J1385" i="1"/>
  <c r="H1384" i="1"/>
  <c r="I1384" i="1"/>
  <c r="I696" i="1"/>
  <c r="H696" i="1"/>
  <c r="E697" i="1"/>
  <c r="A1387" i="1" l="1"/>
  <c r="F1386" i="1"/>
  <c r="J1386" i="1"/>
  <c r="G1386" i="1"/>
  <c r="E1386" i="1"/>
  <c r="B1386" i="1"/>
  <c r="C1386" i="1"/>
  <c r="I1385" i="1"/>
  <c r="H1385" i="1"/>
  <c r="C697" i="1"/>
  <c r="F697" i="1" s="1"/>
  <c r="G697" i="1" s="1"/>
  <c r="J1387" i="1" l="1"/>
  <c r="A1388" i="1"/>
  <c r="F1387" i="1"/>
  <c r="B1387" i="1"/>
  <c r="E1387" i="1"/>
  <c r="G1387" i="1"/>
  <c r="C1387" i="1"/>
  <c r="I1386" i="1"/>
  <c r="H1386" i="1"/>
  <c r="I697" i="1"/>
  <c r="H697" i="1"/>
  <c r="E698" i="1"/>
  <c r="H1387" i="1" l="1"/>
  <c r="I1387" i="1"/>
  <c r="B1388" i="1"/>
  <c r="J1388" i="1"/>
  <c r="G1388" i="1"/>
  <c r="E1388" i="1"/>
  <c r="C1388" i="1"/>
  <c r="A1389" i="1"/>
  <c r="F1388" i="1"/>
  <c r="C698" i="1"/>
  <c r="F698" i="1" s="1"/>
  <c r="G698" i="1" s="1"/>
  <c r="B1389" i="1" l="1"/>
  <c r="A1390" i="1"/>
  <c r="F1389" i="1"/>
  <c r="G1389" i="1"/>
  <c r="E1389" i="1"/>
  <c r="C1389" i="1"/>
  <c r="J1389" i="1"/>
  <c r="H1388" i="1"/>
  <c r="I1388" i="1"/>
  <c r="I698" i="1"/>
  <c r="H698" i="1"/>
  <c r="E699" i="1"/>
  <c r="G1390" i="1" l="1"/>
  <c r="E1390" i="1"/>
  <c r="B1390" i="1"/>
  <c r="C1390" i="1"/>
  <c r="J1390" i="1"/>
  <c r="A1391" i="1"/>
  <c r="F1390" i="1"/>
  <c r="H1389" i="1"/>
  <c r="I1389" i="1"/>
  <c r="C699" i="1"/>
  <c r="F699" i="1" s="1"/>
  <c r="G699" i="1" s="1"/>
  <c r="G1391" i="1" l="1"/>
  <c r="J1391" i="1"/>
  <c r="C1391" i="1"/>
  <c r="F1391" i="1"/>
  <c r="A1392" i="1"/>
  <c r="E1391" i="1"/>
  <c r="B1391" i="1"/>
  <c r="H1390" i="1"/>
  <c r="I1390" i="1"/>
  <c r="I699" i="1"/>
  <c r="H699" i="1"/>
  <c r="E700" i="1"/>
  <c r="I1391" i="1" l="1"/>
  <c r="H1391" i="1"/>
  <c r="G1392" i="1"/>
  <c r="J1392" i="1"/>
  <c r="E1392" i="1"/>
  <c r="A1393" i="1"/>
  <c r="C1392" i="1"/>
  <c r="B1392" i="1"/>
  <c r="F1392" i="1"/>
  <c r="C700" i="1"/>
  <c r="F700" i="1" s="1"/>
  <c r="G700" i="1" s="1"/>
  <c r="H1392" i="1" l="1"/>
  <c r="I1392" i="1"/>
  <c r="B1393" i="1"/>
  <c r="C1393" i="1"/>
  <c r="F1393" i="1"/>
  <c r="A1394" i="1"/>
  <c r="E1393" i="1"/>
  <c r="G1393" i="1"/>
  <c r="J1393" i="1"/>
  <c r="I700" i="1"/>
  <c r="H700" i="1"/>
  <c r="E701" i="1"/>
  <c r="A1395" i="1" l="1"/>
  <c r="F1394" i="1"/>
  <c r="G1394" i="1"/>
  <c r="E1394" i="1"/>
  <c r="B1394" i="1"/>
  <c r="J1394" i="1"/>
  <c r="C1394" i="1"/>
  <c r="I1393" i="1"/>
  <c r="H1393" i="1"/>
  <c r="C701" i="1"/>
  <c r="F701" i="1" s="1"/>
  <c r="G701" i="1" s="1"/>
  <c r="I1394" i="1" l="1"/>
  <c r="H1394" i="1"/>
  <c r="C1395" i="1"/>
  <c r="J1395" i="1"/>
  <c r="A1396" i="1"/>
  <c r="F1395" i="1"/>
  <c r="B1395" i="1"/>
  <c r="E1395" i="1"/>
  <c r="G1395" i="1"/>
  <c r="I701" i="1"/>
  <c r="H701" i="1"/>
  <c r="E702" i="1"/>
  <c r="A1397" i="1" l="1"/>
  <c r="F1396" i="1"/>
  <c r="C1396" i="1"/>
  <c r="G1396" i="1"/>
  <c r="B1396" i="1"/>
  <c r="E1396" i="1"/>
  <c r="J1396" i="1"/>
  <c r="I1395" i="1"/>
  <c r="H1395" i="1"/>
  <c r="C702" i="1"/>
  <c r="F702" i="1" s="1"/>
  <c r="G702" i="1" s="1"/>
  <c r="I1396" i="1" l="1"/>
  <c r="H1396" i="1"/>
  <c r="B1397" i="1"/>
  <c r="C1397" i="1"/>
  <c r="J1397" i="1"/>
  <c r="A1398" i="1"/>
  <c r="F1397" i="1"/>
  <c r="G1397" i="1"/>
  <c r="E1397" i="1"/>
  <c r="I702" i="1"/>
  <c r="H702" i="1"/>
  <c r="E703" i="1"/>
  <c r="I1397" i="1" l="1"/>
  <c r="H1397" i="1"/>
  <c r="A1399" i="1"/>
  <c r="F1398" i="1"/>
  <c r="B1398" i="1"/>
  <c r="C1398" i="1"/>
  <c r="J1398" i="1"/>
  <c r="G1398" i="1"/>
  <c r="E1398" i="1"/>
  <c r="C703" i="1"/>
  <c r="F703" i="1" s="1"/>
  <c r="G703" i="1" s="1"/>
  <c r="J1399" i="1" l="1"/>
  <c r="C1399" i="1"/>
  <c r="G1399" i="1"/>
  <c r="F1399" i="1"/>
  <c r="A1400" i="1"/>
  <c r="E1399" i="1"/>
  <c r="B1399" i="1"/>
  <c r="H1398" i="1"/>
  <c r="I1398" i="1"/>
  <c r="I703" i="1"/>
  <c r="H703" i="1"/>
  <c r="E704" i="1"/>
  <c r="H1399" i="1" l="1"/>
  <c r="I1399" i="1"/>
  <c r="A1401" i="1"/>
  <c r="G1400" i="1"/>
  <c r="J1400" i="1"/>
  <c r="F1400" i="1"/>
  <c r="E1400" i="1"/>
  <c r="B1400" i="1"/>
  <c r="C1400" i="1"/>
  <c r="C704" i="1"/>
  <c r="F704" i="1" s="1"/>
  <c r="G704" i="1" s="1"/>
  <c r="C1401" i="1" l="1"/>
  <c r="B1401" i="1"/>
  <c r="J1401" i="1"/>
  <c r="A1402" i="1"/>
  <c r="E1401" i="1"/>
  <c r="F1401" i="1"/>
  <c r="G1401" i="1"/>
  <c r="H1400" i="1"/>
  <c r="I1400" i="1"/>
  <c r="I704" i="1"/>
  <c r="H704" i="1"/>
  <c r="E705" i="1"/>
  <c r="E1402" i="1" l="1"/>
  <c r="B1402" i="1"/>
  <c r="C1402" i="1"/>
  <c r="J1402" i="1"/>
  <c r="A1403" i="1"/>
  <c r="F1402" i="1"/>
  <c r="G1402" i="1"/>
  <c r="I1401" i="1"/>
  <c r="H1401" i="1"/>
  <c r="C705" i="1"/>
  <c r="F705" i="1" s="1"/>
  <c r="G705" i="1" s="1"/>
  <c r="G1403" i="1" l="1"/>
  <c r="E1403" i="1"/>
  <c r="B1403" i="1"/>
  <c r="C1403" i="1"/>
  <c r="J1403" i="1"/>
  <c r="A1404" i="1"/>
  <c r="F1403" i="1"/>
  <c r="I1402" i="1"/>
  <c r="H1402" i="1"/>
  <c r="I705" i="1"/>
  <c r="H705" i="1"/>
  <c r="E706" i="1"/>
  <c r="B1404" i="1" l="1"/>
  <c r="C1404" i="1"/>
  <c r="G1404" i="1"/>
  <c r="E1404" i="1"/>
  <c r="J1404" i="1"/>
  <c r="A1405" i="1"/>
  <c r="F1404" i="1"/>
  <c r="H1403" i="1"/>
  <c r="I1403" i="1"/>
  <c r="C706" i="1"/>
  <c r="F706" i="1" s="1"/>
  <c r="G706" i="1" s="1"/>
  <c r="F1405" i="1" l="1"/>
  <c r="G1405" i="1"/>
  <c r="E1405" i="1"/>
  <c r="B1405" i="1"/>
  <c r="A1406" i="1"/>
  <c r="C1405" i="1"/>
  <c r="J1405" i="1"/>
  <c r="I1404" i="1"/>
  <c r="H1404" i="1"/>
  <c r="I706" i="1"/>
  <c r="H706" i="1"/>
  <c r="E707" i="1"/>
  <c r="I1405" i="1" l="1"/>
  <c r="H1405" i="1"/>
  <c r="A1407" i="1"/>
  <c r="F1406" i="1"/>
  <c r="E1406" i="1"/>
  <c r="B1406" i="1"/>
  <c r="G1406" i="1"/>
  <c r="C1406" i="1"/>
  <c r="J1406" i="1"/>
  <c r="C707" i="1"/>
  <c r="F707" i="1" s="1"/>
  <c r="G707" i="1" s="1"/>
  <c r="B1407" i="1" l="1"/>
  <c r="C1407" i="1"/>
  <c r="J1407" i="1"/>
  <c r="A1408" i="1"/>
  <c r="F1407" i="1"/>
  <c r="G1407" i="1"/>
  <c r="E1407" i="1"/>
  <c r="H1406" i="1"/>
  <c r="I1406" i="1"/>
  <c r="I707" i="1"/>
  <c r="H707" i="1"/>
  <c r="E708" i="1"/>
  <c r="A1409" i="1" l="1"/>
  <c r="F1408" i="1"/>
  <c r="B1408" i="1"/>
  <c r="C1408" i="1"/>
  <c r="J1408" i="1"/>
  <c r="G1408" i="1"/>
  <c r="E1408" i="1"/>
  <c r="I1407" i="1"/>
  <c r="H1407" i="1"/>
  <c r="C708" i="1"/>
  <c r="F708" i="1" s="1"/>
  <c r="G708" i="1" s="1"/>
  <c r="E1409" i="1" l="1"/>
  <c r="B1409" i="1"/>
  <c r="C1409" i="1"/>
  <c r="J1409" i="1"/>
  <c r="A1410" i="1"/>
  <c r="F1409" i="1"/>
  <c r="G1409" i="1"/>
  <c r="I1408" i="1"/>
  <c r="H1408" i="1"/>
  <c r="I708" i="1"/>
  <c r="H708" i="1"/>
  <c r="E709" i="1"/>
  <c r="H1409" i="1" l="1"/>
  <c r="I1409" i="1"/>
  <c r="E1410" i="1"/>
  <c r="B1410" i="1"/>
  <c r="A1411" i="1"/>
  <c r="F1410" i="1"/>
  <c r="G1410" i="1"/>
  <c r="C1410" i="1"/>
  <c r="J1410" i="1"/>
  <c r="C709" i="1"/>
  <c r="F709" i="1" s="1"/>
  <c r="G709" i="1" s="1"/>
  <c r="I1410" i="1" l="1"/>
  <c r="H1410" i="1"/>
  <c r="A1412" i="1"/>
  <c r="F1411" i="1"/>
  <c r="G1411" i="1"/>
  <c r="E1411" i="1"/>
  <c r="B1411" i="1"/>
  <c r="C1411" i="1"/>
  <c r="J1411" i="1"/>
  <c r="I709" i="1"/>
  <c r="H709" i="1"/>
  <c r="E710" i="1"/>
  <c r="B1412" i="1" l="1"/>
  <c r="C1412" i="1"/>
  <c r="A1413" i="1"/>
  <c r="F1412" i="1"/>
  <c r="G1412" i="1"/>
  <c r="E1412" i="1"/>
  <c r="J1412" i="1"/>
  <c r="H1411" i="1"/>
  <c r="I1411" i="1"/>
  <c r="C710" i="1"/>
  <c r="F710" i="1" s="1"/>
  <c r="G710" i="1" s="1"/>
  <c r="F1413" i="1" l="1"/>
  <c r="G1413" i="1"/>
  <c r="E1413" i="1"/>
  <c r="B1413" i="1"/>
  <c r="C1413" i="1"/>
  <c r="J1413" i="1"/>
  <c r="A1414" i="1"/>
  <c r="I1412" i="1"/>
  <c r="H1412" i="1"/>
  <c r="I710" i="1"/>
  <c r="H710" i="1"/>
  <c r="E711" i="1"/>
  <c r="H1413" i="1" l="1"/>
  <c r="I1413" i="1"/>
  <c r="E1414" i="1"/>
  <c r="B1414" i="1"/>
  <c r="A1415" i="1"/>
  <c r="F1414" i="1"/>
  <c r="G1414" i="1"/>
  <c r="C1414" i="1"/>
  <c r="J1414" i="1"/>
  <c r="C711" i="1"/>
  <c r="F711" i="1" s="1"/>
  <c r="G711" i="1" s="1"/>
  <c r="I1414" i="1" l="1"/>
  <c r="H1414" i="1"/>
  <c r="A1416" i="1"/>
  <c r="F1415" i="1"/>
  <c r="G1415" i="1"/>
  <c r="E1415" i="1"/>
  <c r="B1415" i="1"/>
  <c r="C1415" i="1"/>
  <c r="J1415" i="1"/>
  <c r="I711" i="1"/>
  <c r="H711" i="1"/>
  <c r="E712" i="1"/>
  <c r="B1416" i="1" l="1"/>
  <c r="C1416" i="1"/>
  <c r="A1417" i="1"/>
  <c r="F1416" i="1"/>
  <c r="G1416" i="1"/>
  <c r="E1416" i="1"/>
  <c r="J1416" i="1"/>
  <c r="H1415" i="1"/>
  <c r="I1415" i="1"/>
  <c r="C712" i="1"/>
  <c r="F712" i="1" s="1"/>
  <c r="G712" i="1" s="1"/>
  <c r="F1417" i="1" l="1"/>
  <c r="G1417" i="1"/>
  <c r="J1417" i="1"/>
  <c r="E1417" i="1"/>
  <c r="B1417" i="1"/>
  <c r="C1417" i="1"/>
  <c r="A1418" i="1"/>
  <c r="I1416" i="1"/>
  <c r="H1416" i="1"/>
  <c r="I712" i="1"/>
  <c r="H712" i="1"/>
  <c r="E713" i="1"/>
  <c r="A1419" i="1" l="1"/>
  <c r="F1418" i="1"/>
  <c r="G1418" i="1"/>
  <c r="E1418" i="1"/>
  <c r="B1418" i="1"/>
  <c r="C1418" i="1"/>
  <c r="J1418" i="1"/>
  <c r="I1417" i="1"/>
  <c r="H1417" i="1"/>
  <c r="C713" i="1"/>
  <c r="F713" i="1" s="1"/>
  <c r="G713" i="1" s="1"/>
  <c r="H1418" i="1" l="1"/>
  <c r="I1418" i="1"/>
  <c r="A1420" i="1"/>
  <c r="F1419" i="1"/>
  <c r="G1419" i="1"/>
  <c r="E1419" i="1"/>
  <c r="C1419" i="1"/>
  <c r="B1419" i="1"/>
  <c r="J1419" i="1"/>
  <c r="I713" i="1"/>
  <c r="H713" i="1"/>
  <c r="E714" i="1"/>
  <c r="I1419" i="1" l="1"/>
  <c r="H1419" i="1"/>
  <c r="C1420" i="1"/>
  <c r="J1420" i="1"/>
  <c r="A1421" i="1"/>
  <c r="F1420" i="1"/>
  <c r="G1420" i="1"/>
  <c r="E1420" i="1"/>
  <c r="B1420" i="1"/>
  <c r="C714" i="1"/>
  <c r="F714" i="1" s="1"/>
  <c r="G714" i="1" s="1"/>
  <c r="I1420" i="1" l="1"/>
  <c r="H1420" i="1"/>
  <c r="F1421" i="1"/>
  <c r="E1421" i="1"/>
  <c r="B1421" i="1"/>
  <c r="C1421" i="1"/>
  <c r="J1421" i="1"/>
  <c r="A1422" i="1"/>
  <c r="G1421" i="1"/>
  <c r="I714" i="1"/>
  <c r="H714" i="1"/>
  <c r="E715" i="1"/>
  <c r="E1422" i="1" l="1"/>
  <c r="B1422" i="1"/>
  <c r="G1422" i="1"/>
  <c r="C1422" i="1"/>
  <c r="J1422" i="1"/>
  <c r="A1423" i="1"/>
  <c r="F1422" i="1"/>
  <c r="H1421" i="1"/>
  <c r="I1421" i="1"/>
  <c r="C715" i="1"/>
  <c r="F715" i="1" s="1"/>
  <c r="G715" i="1" s="1"/>
  <c r="A1424" i="1" l="1"/>
  <c r="F1423" i="1"/>
  <c r="G1423" i="1"/>
  <c r="E1423" i="1"/>
  <c r="B1423" i="1"/>
  <c r="C1423" i="1"/>
  <c r="J1423" i="1"/>
  <c r="I1422" i="1"/>
  <c r="H1422" i="1"/>
  <c r="I715" i="1"/>
  <c r="H715" i="1"/>
  <c r="E716" i="1"/>
  <c r="H1423" i="1" l="1"/>
  <c r="I1423" i="1"/>
  <c r="B1424" i="1"/>
  <c r="J1424" i="1"/>
  <c r="A1425" i="1"/>
  <c r="F1424" i="1"/>
  <c r="G1424" i="1"/>
  <c r="E1424" i="1"/>
  <c r="C1424" i="1"/>
  <c r="C716" i="1"/>
  <c r="F716" i="1" s="1"/>
  <c r="G716" i="1" s="1"/>
  <c r="I1424" i="1" l="1"/>
  <c r="H1424" i="1"/>
  <c r="F1425" i="1"/>
  <c r="G1425" i="1"/>
  <c r="E1425" i="1"/>
  <c r="B1425" i="1"/>
  <c r="C1425" i="1"/>
  <c r="J1425" i="1"/>
  <c r="A1426" i="1"/>
  <c r="I716" i="1"/>
  <c r="H716" i="1"/>
  <c r="E717" i="1"/>
  <c r="A1427" i="1" l="1"/>
  <c r="F1426" i="1"/>
  <c r="G1426" i="1"/>
  <c r="E1426" i="1"/>
  <c r="B1426" i="1"/>
  <c r="C1426" i="1"/>
  <c r="J1426" i="1"/>
  <c r="I1425" i="1"/>
  <c r="H1425" i="1"/>
  <c r="C717" i="1"/>
  <c r="F717" i="1" s="1"/>
  <c r="G717" i="1" s="1"/>
  <c r="H1426" i="1" l="1"/>
  <c r="I1426" i="1"/>
  <c r="B1427" i="1"/>
  <c r="C1427" i="1"/>
  <c r="J1427" i="1"/>
  <c r="A1428" i="1"/>
  <c r="F1427" i="1"/>
  <c r="G1427" i="1"/>
  <c r="E1427" i="1"/>
  <c r="I717" i="1"/>
  <c r="H717" i="1"/>
  <c r="E718" i="1"/>
  <c r="A1429" i="1" l="1"/>
  <c r="G1428" i="1"/>
  <c r="E1428" i="1"/>
  <c r="B1428" i="1"/>
  <c r="C1428" i="1"/>
  <c r="J1428" i="1"/>
  <c r="F1428" i="1"/>
  <c r="I1427" i="1"/>
  <c r="H1427" i="1"/>
  <c r="C718" i="1"/>
  <c r="F718" i="1" s="1"/>
  <c r="G718" i="1" s="1"/>
  <c r="H1428" i="1" l="1"/>
  <c r="I1428" i="1"/>
  <c r="C1429" i="1"/>
  <c r="J1429" i="1"/>
  <c r="A1430" i="1"/>
  <c r="B1429" i="1"/>
  <c r="F1429" i="1"/>
  <c r="G1429" i="1"/>
  <c r="E1429" i="1"/>
  <c r="I718" i="1"/>
  <c r="H718" i="1"/>
  <c r="E719" i="1"/>
  <c r="H1429" i="1" l="1"/>
  <c r="I1429" i="1"/>
  <c r="E1430" i="1"/>
  <c r="B1430" i="1"/>
  <c r="C1430" i="1"/>
  <c r="J1430" i="1"/>
  <c r="A1431" i="1"/>
  <c r="F1430" i="1"/>
  <c r="G1430" i="1"/>
  <c r="C719" i="1"/>
  <c r="F719" i="1" s="1"/>
  <c r="G719" i="1" s="1"/>
  <c r="I1430" i="1" l="1"/>
  <c r="H1430" i="1"/>
  <c r="A1432" i="1"/>
  <c r="F1431" i="1"/>
  <c r="G1431" i="1"/>
  <c r="E1431" i="1"/>
  <c r="B1431" i="1"/>
  <c r="C1431" i="1"/>
  <c r="J1431" i="1"/>
  <c r="I719" i="1"/>
  <c r="H719" i="1"/>
  <c r="E720" i="1"/>
  <c r="B1432" i="1" l="1"/>
  <c r="C1432" i="1"/>
  <c r="G1432" i="1"/>
  <c r="E1432" i="1"/>
  <c r="J1432" i="1"/>
  <c r="A1433" i="1"/>
  <c r="F1432" i="1"/>
  <c r="H1431" i="1"/>
  <c r="I1431" i="1"/>
  <c r="C720" i="1"/>
  <c r="F720" i="1" s="1"/>
  <c r="G720" i="1" s="1"/>
  <c r="F1433" i="1" l="1"/>
  <c r="E1433" i="1"/>
  <c r="B1433" i="1"/>
  <c r="C1433" i="1"/>
  <c r="J1433" i="1"/>
  <c r="A1434" i="1"/>
  <c r="G1433" i="1"/>
  <c r="I1432" i="1"/>
  <c r="H1432" i="1"/>
  <c r="I720" i="1"/>
  <c r="H720" i="1"/>
  <c r="E721" i="1"/>
  <c r="H1433" i="1" l="1"/>
  <c r="I1433" i="1"/>
  <c r="G1434" i="1"/>
  <c r="E1434" i="1"/>
  <c r="B1434" i="1"/>
  <c r="C1434" i="1"/>
  <c r="J1434" i="1"/>
  <c r="A1435" i="1"/>
  <c r="F1434" i="1"/>
  <c r="C721" i="1"/>
  <c r="F721" i="1" s="1"/>
  <c r="G721" i="1" s="1"/>
  <c r="B1435" i="1" l="1"/>
  <c r="C1435" i="1"/>
  <c r="J1435" i="1"/>
  <c r="A1436" i="1"/>
  <c r="F1435" i="1"/>
  <c r="G1435" i="1"/>
  <c r="E1435" i="1"/>
  <c r="H1434" i="1"/>
  <c r="I1434" i="1"/>
  <c r="I721" i="1"/>
  <c r="H721" i="1"/>
  <c r="E722" i="1"/>
  <c r="G1436" i="1" l="1"/>
  <c r="E1436" i="1"/>
  <c r="B1436" i="1"/>
  <c r="C1436" i="1"/>
  <c r="J1436" i="1"/>
  <c r="A1437" i="1"/>
  <c r="F1436" i="1"/>
  <c r="I1435" i="1"/>
  <c r="H1435" i="1"/>
  <c r="C722" i="1"/>
  <c r="F722" i="1" s="1"/>
  <c r="G722" i="1" s="1"/>
  <c r="C1437" i="1" l="1"/>
  <c r="J1437" i="1"/>
  <c r="A1438" i="1"/>
  <c r="E1437" i="1"/>
  <c r="F1437" i="1"/>
  <c r="G1437" i="1"/>
  <c r="B1437" i="1"/>
  <c r="H1436" i="1"/>
  <c r="I1436" i="1"/>
  <c r="I722" i="1"/>
  <c r="H722" i="1"/>
  <c r="E723" i="1"/>
  <c r="E1438" i="1" l="1"/>
  <c r="C1438" i="1"/>
  <c r="J1438" i="1"/>
  <c r="A1439" i="1"/>
  <c r="F1438" i="1"/>
  <c r="G1438" i="1"/>
  <c r="B1438" i="1"/>
  <c r="I1437" i="1"/>
  <c r="H1437" i="1"/>
  <c r="C723" i="1"/>
  <c r="F723" i="1" s="1"/>
  <c r="G723" i="1" s="1"/>
  <c r="A1440" i="1" l="1"/>
  <c r="F1439" i="1"/>
  <c r="G1439" i="1"/>
  <c r="E1439" i="1"/>
  <c r="B1439" i="1"/>
  <c r="C1439" i="1"/>
  <c r="J1439" i="1"/>
  <c r="I1438" i="1"/>
  <c r="H1438" i="1"/>
  <c r="I723" i="1"/>
  <c r="H723" i="1"/>
  <c r="E724" i="1"/>
  <c r="H1439" i="1" l="1"/>
  <c r="I1439" i="1"/>
  <c r="B1440" i="1"/>
  <c r="J1440" i="1"/>
  <c r="A1441" i="1"/>
  <c r="F1440" i="1"/>
  <c r="G1440" i="1"/>
  <c r="E1440" i="1"/>
  <c r="C1440" i="1"/>
  <c r="C724" i="1"/>
  <c r="F724" i="1" s="1"/>
  <c r="G724" i="1" s="1"/>
  <c r="F1441" i="1" l="1"/>
  <c r="G1441" i="1"/>
  <c r="E1441" i="1"/>
  <c r="B1441" i="1"/>
  <c r="C1441" i="1"/>
  <c r="J1441" i="1"/>
  <c r="A1442" i="1"/>
  <c r="H1440" i="1"/>
  <c r="I1440" i="1"/>
  <c r="I724" i="1"/>
  <c r="H724" i="1"/>
  <c r="E725" i="1"/>
  <c r="H1441" i="1" l="1"/>
  <c r="I1441" i="1"/>
  <c r="E1442" i="1"/>
  <c r="B1442" i="1"/>
  <c r="G1442" i="1"/>
  <c r="C1442" i="1"/>
  <c r="J1442" i="1"/>
  <c r="A1443" i="1"/>
  <c r="F1442" i="1"/>
  <c r="C725" i="1"/>
  <c r="F725" i="1" s="1"/>
  <c r="G725" i="1" s="1"/>
  <c r="I1442" i="1" l="1"/>
  <c r="H1442" i="1"/>
  <c r="A1444" i="1"/>
  <c r="G1443" i="1"/>
  <c r="E1443" i="1"/>
  <c r="F1443" i="1"/>
  <c r="B1443" i="1"/>
  <c r="C1443" i="1"/>
  <c r="J1443" i="1"/>
  <c r="I725" i="1"/>
  <c r="H725" i="1"/>
  <c r="E726" i="1"/>
  <c r="B1444" i="1" l="1"/>
  <c r="C1444" i="1"/>
  <c r="G1444" i="1"/>
  <c r="E1444" i="1"/>
  <c r="J1444" i="1"/>
  <c r="A1445" i="1"/>
  <c r="F1444" i="1"/>
  <c r="H1443" i="1"/>
  <c r="I1443" i="1"/>
  <c r="C726" i="1"/>
  <c r="F726" i="1" s="1"/>
  <c r="G726" i="1" s="1"/>
  <c r="F1445" i="1" l="1"/>
  <c r="G1445" i="1"/>
  <c r="E1445" i="1"/>
  <c r="B1445" i="1"/>
  <c r="C1445" i="1"/>
  <c r="J1445" i="1"/>
  <c r="A1446" i="1"/>
  <c r="H1444" i="1"/>
  <c r="I1444" i="1"/>
  <c r="I726" i="1"/>
  <c r="H726" i="1"/>
  <c r="E727" i="1"/>
  <c r="I1445" i="1" l="1"/>
  <c r="H1445" i="1"/>
  <c r="A1447" i="1"/>
  <c r="G1446" i="1"/>
  <c r="E1446" i="1"/>
  <c r="B1446" i="1"/>
  <c r="C1446" i="1"/>
  <c r="J1446" i="1"/>
  <c r="F1446" i="1"/>
  <c r="C727" i="1"/>
  <c r="F727" i="1" s="1"/>
  <c r="G727" i="1" s="1"/>
  <c r="A1448" i="1" l="1"/>
  <c r="F1447" i="1"/>
  <c r="G1447" i="1"/>
  <c r="E1447" i="1"/>
  <c r="B1447" i="1"/>
  <c r="C1447" i="1"/>
  <c r="J1447" i="1"/>
  <c r="H1446" i="1"/>
  <c r="I1446" i="1"/>
  <c r="I727" i="1"/>
  <c r="H727" i="1"/>
  <c r="E728" i="1"/>
  <c r="H1447" i="1" l="1"/>
  <c r="I1447" i="1"/>
  <c r="B1448" i="1"/>
  <c r="C1448" i="1"/>
  <c r="A1449" i="1"/>
  <c r="F1448" i="1"/>
  <c r="J1448" i="1"/>
  <c r="G1448" i="1"/>
  <c r="E1448" i="1"/>
  <c r="C728" i="1"/>
  <c r="F728" i="1" s="1"/>
  <c r="G728" i="1" s="1"/>
  <c r="H1448" i="1" l="1"/>
  <c r="I1448" i="1"/>
  <c r="F1449" i="1"/>
  <c r="G1449" i="1"/>
  <c r="E1449" i="1"/>
  <c r="B1449" i="1"/>
  <c r="C1449" i="1"/>
  <c r="J1449" i="1"/>
  <c r="A1450" i="1"/>
  <c r="I728" i="1"/>
  <c r="H728" i="1"/>
  <c r="E729" i="1"/>
  <c r="E1450" i="1" l="1"/>
  <c r="B1450" i="1"/>
  <c r="C1450" i="1"/>
  <c r="J1450" i="1"/>
  <c r="A1451" i="1"/>
  <c r="F1450" i="1"/>
  <c r="G1450" i="1"/>
  <c r="H1449" i="1"/>
  <c r="I1449" i="1"/>
  <c r="C729" i="1"/>
  <c r="F729" i="1" s="1"/>
  <c r="G729" i="1" s="1"/>
  <c r="I1450" i="1" l="1"/>
  <c r="H1450" i="1"/>
  <c r="A1452" i="1"/>
  <c r="F1451" i="1"/>
  <c r="G1451" i="1"/>
  <c r="E1451" i="1"/>
  <c r="B1451" i="1"/>
  <c r="C1451" i="1"/>
  <c r="J1451" i="1"/>
  <c r="I729" i="1"/>
  <c r="H729" i="1"/>
  <c r="E730" i="1"/>
  <c r="J1452" i="1" l="1"/>
  <c r="A1453" i="1"/>
  <c r="F1452" i="1"/>
  <c r="G1452" i="1"/>
  <c r="E1452" i="1"/>
  <c r="B1452" i="1"/>
  <c r="C1452" i="1"/>
  <c r="I1451" i="1"/>
  <c r="H1451" i="1"/>
  <c r="C730" i="1"/>
  <c r="F730" i="1" s="1"/>
  <c r="G730" i="1" s="1"/>
  <c r="F1453" i="1" l="1"/>
  <c r="G1453" i="1"/>
  <c r="B1453" i="1"/>
  <c r="C1453" i="1"/>
  <c r="J1453" i="1"/>
  <c r="A1454" i="1"/>
  <c r="E1453" i="1"/>
  <c r="I1452" i="1"/>
  <c r="H1452" i="1"/>
  <c r="I730" i="1"/>
  <c r="H730" i="1"/>
  <c r="E731" i="1"/>
  <c r="H1453" i="1" l="1"/>
  <c r="I1453" i="1"/>
  <c r="G1454" i="1"/>
  <c r="E1454" i="1"/>
  <c r="B1454" i="1"/>
  <c r="C1454" i="1"/>
  <c r="J1454" i="1"/>
  <c r="A1455" i="1"/>
  <c r="F1454" i="1"/>
  <c r="C731" i="1"/>
  <c r="F731" i="1" s="1"/>
  <c r="G731" i="1" s="1"/>
  <c r="B1455" i="1" l="1"/>
  <c r="C1455" i="1"/>
  <c r="J1455" i="1"/>
  <c r="G1455" i="1"/>
  <c r="A1456" i="1"/>
  <c r="F1455" i="1"/>
  <c r="E1455" i="1"/>
  <c r="H1454" i="1"/>
  <c r="I1454" i="1"/>
  <c r="I731" i="1"/>
  <c r="H731" i="1"/>
  <c r="E732" i="1"/>
  <c r="A1457" i="1" l="1"/>
  <c r="G1456" i="1"/>
  <c r="E1456" i="1"/>
  <c r="B1456" i="1"/>
  <c r="C1456" i="1"/>
  <c r="J1456" i="1"/>
  <c r="F1456" i="1"/>
  <c r="I1455" i="1"/>
  <c r="H1455" i="1"/>
  <c r="C732" i="1"/>
  <c r="F732" i="1" s="1"/>
  <c r="G732" i="1" s="1"/>
  <c r="H1456" i="1" l="1"/>
  <c r="I1456" i="1"/>
  <c r="C1457" i="1"/>
  <c r="J1457" i="1"/>
  <c r="A1458" i="1"/>
  <c r="E1457" i="1"/>
  <c r="F1457" i="1"/>
  <c r="G1457" i="1"/>
  <c r="B1457" i="1"/>
  <c r="I732" i="1"/>
  <c r="H732" i="1"/>
  <c r="E733" i="1"/>
  <c r="I1457" i="1" l="1"/>
  <c r="H1457" i="1"/>
  <c r="E1458" i="1"/>
  <c r="B1458" i="1"/>
  <c r="C1458" i="1"/>
  <c r="J1458" i="1"/>
  <c r="A1459" i="1"/>
  <c r="F1458" i="1"/>
  <c r="G1458" i="1"/>
  <c r="C733" i="1"/>
  <c r="F733" i="1" s="1"/>
  <c r="G733" i="1" s="1"/>
  <c r="I1458" i="1" l="1"/>
  <c r="H1458" i="1"/>
  <c r="G1459" i="1"/>
  <c r="E1459" i="1"/>
  <c r="B1459" i="1"/>
  <c r="C1459" i="1"/>
  <c r="J1459" i="1"/>
  <c r="A1460" i="1"/>
  <c r="F1459" i="1"/>
  <c r="I733" i="1"/>
  <c r="H733" i="1"/>
  <c r="E734" i="1"/>
  <c r="J1460" i="1" l="1"/>
  <c r="F1460" i="1"/>
  <c r="G1460" i="1"/>
  <c r="E1460" i="1"/>
  <c r="B1460" i="1"/>
  <c r="C1460" i="1"/>
  <c r="A1461" i="1"/>
  <c r="I1459" i="1"/>
  <c r="H1459" i="1"/>
  <c r="C734" i="1"/>
  <c r="F734" i="1" s="1"/>
  <c r="G734" i="1" s="1"/>
  <c r="B1461" i="1" l="1"/>
  <c r="E1461" i="1"/>
  <c r="J1461" i="1"/>
  <c r="C1461" i="1"/>
  <c r="G1461" i="1"/>
  <c r="A1462" i="1"/>
  <c r="F1461" i="1"/>
  <c r="H1460" i="1"/>
  <c r="I1460" i="1"/>
  <c r="I734" i="1"/>
  <c r="H734" i="1"/>
  <c r="E735" i="1"/>
  <c r="G1462" i="1" l="1"/>
  <c r="E1462" i="1"/>
  <c r="B1462" i="1"/>
  <c r="C1462" i="1"/>
  <c r="J1462" i="1"/>
  <c r="A1463" i="1"/>
  <c r="F1462" i="1"/>
  <c r="I1461" i="1"/>
  <c r="H1461" i="1"/>
  <c r="C735" i="1"/>
  <c r="F735" i="1" s="1"/>
  <c r="G735" i="1" s="1"/>
  <c r="B1463" i="1" l="1"/>
  <c r="C1463" i="1"/>
  <c r="A1464" i="1"/>
  <c r="F1463" i="1"/>
  <c r="G1463" i="1"/>
  <c r="E1463" i="1"/>
  <c r="J1463" i="1"/>
  <c r="I1462" i="1"/>
  <c r="H1462" i="1"/>
  <c r="I735" i="1"/>
  <c r="H735" i="1"/>
  <c r="E736" i="1"/>
  <c r="J1464" i="1" l="1"/>
  <c r="G1464" i="1"/>
  <c r="C1464" i="1"/>
  <c r="F1464" i="1"/>
  <c r="A1465" i="1"/>
  <c r="E1464" i="1"/>
  <c r="B1464" i="1"/>
  <c r="H1463" i="1"/>
  <c r="I1463" i="1"/>
  <c r="C736" i="1"/>
  <c r="F736" i="1" s="1"/>
  <c r="G736" i="1" s="1"/>
  <c r="I1464" i="1" l="1"/>
  <c r="H1464" i="1"/>
  <c r="F1465" i="1"/>
  <c r="E1465" i="1"/>
  <c r="A1466" i="1"/>
  <c r="C1465" i="1"/>
  <c r="B1465" i="1"/>
  <c r="G1465" i="1"/>
  <c r="J1465" i="1"/>
  <c r="I736" i="1"/>
  <c r="H736" i="1"/>
  <c r="E737" i="1"/>
  <c r="H1465" i="1" l="1"/>
  <c r="I1465" i="1"/>
  <c r="B1466" i="1"/>
  <c r="C1466" i="1"/>
  <c r="F1466" i="1"/>
  <c r="A1467" i="1"/>
  <c r="E1466" i="1"/>
  <c r="G1466" i="1"/>
  <c r="J1466" i="1"/>
  <c r="C737" i="1"/>
  <c r="F737" i="1" s="1"/>
  <c r="G737" i="1" s="1"/>
  <c r="I1466" i="1" l="1"/>
  <c r="H1466" i="1"/>
  <c r="B1467" i="1"/>
  <c r="C1467" i="1"/>
  <c r="A1468" i="1"/>
  <c r="F1467" i="1"/>
  <c r="G1467" i="1"/>
  <c r="E1467" i="1"/>
  <c r="J1467" i="1"/>
  <c r="I737" i="1"/>
  <c r="H737" i="1"/>
  <c r="E738" i="1"/>
  <c r="E1468" i="1" l="1"/>
  <c r="G1468" i="1"/>
  <c r="C1468" i="1"/>
  <c r="J1468" i="1"/>
  <c r="F1468" i="1"/>
  <c r="B1468" i="1"/>
  <c r="A1469" i="1"/>
  <c r="I1467" i="1"/>
  <c r="H1467" i="1"/>
  <c r="C738" i="1"/>
  <c r="F738" i="1" s="1"/>
  <c r="G738" i="1" s="1"/>
  <c r="E1469" i="1" l="1"/>
  <c r="J1469" i="1"/>
  <c r="A1470" i="1"/>
  <c r="F1469" i="1"/>
  <c r="B1469" i="1"/>
  <c r="C1469" i="1"/>
  <c r="G1469" i="1"/>
  <c r="I1468" i="1"/>
  <c r="H1468" i="1"/>
  <c r="I738" i="1"/>
  <c r="H738" i="1"/>
  <c r="E739" i="1"/>
  <c r="G1470" i="1" l="1"/>
  <c r="E1470" i="1"/>
  <c r="B1470" i="1"/>
  <c r="C1470" i="1"/>
  <c r="A1471" i="1"/>
  <c r="F1470" i="1"/>
  <c r="J1470" i="1"/>
  <c r="I1469" i="1"/>
  <c r="H1469" i="1"/>
  <c r="C739" i="1"/>
  <c r="F739" i="1" s="1"/>
  <c r="G739" i="1" s="1"/>
  <c r="I1470" i="1" l="1"/>
  <c r="H1470" i="1"/>
  <c r="B1471" i="1"/>
  <c r="C1471" i="1"/>
  <c r="A1472" i="1"/>
  <c r="F1471" i="1"/>
  <c r="G1471" i="1"/>
  <c r="E1471" i="1"/>
  <c r="J1471" i="1"/>
  <c r="I739" i="1"/>
  <c r="H739" i="1"/>
  <c r="E740" i="1"/>
  <c r="C740" i="1"/>
  <c r="F740" i="1" s="1"/>
  <c r="G740" i="1" s="1"/>
  <c r="I1471" i="1" l="1"/>
  <c r="H1471" i="1"/>
  <c r="E1472" i="1"/>
  <c r="B1472" i="1"/>
  <c r="G1472" i="1"/>
  <c r="J1472" i="1"/>
  <c r="C1472" i="1"/>
  <c r="A1473" i="1"/>
  <c r="F1472" i="1"/>
  <c r="I740" i="1"/>
  <c r="H740" i="1"/>
  <c r="E741" i="1"/>
  <c r="C741" i="1"/>
  <c r="F741" i="1" l="1"/>
  <c r="G741" i="1" s="1"/>
  <c r="E742" i="1" s="1"/>
  <c r="G1473" i="1"/>
  <c r="J1473" i="1"/>
  <c r="E1473" i="1"/>
  <c r="A1474" i="1"/>
  <c r="C1473" i="1"/>
  <c r="B1473" i="1"/>
  <c r="F1473" i="1"/>
  <c r="H1472" i="1"/>
  <c r="I1472" i="1"/>
  <c r="I741" i="1"/>
  <c r="H741" i="1"/>
  <c r="C742" i="1"/>
  <c r="F742" i="1" l="1"/>
  <c r="G742" i="1" s="1"/>
  <c r="G1474" i="1"/>
  <c r="J1474" i="1"/>
  <c r="B1474" i="1"/>
  <c r="C1474" i="1"/>
  <c r="F1474" i="1"/>
  <c r="A1475" i="1"/>
  <c r="E1474" i="1"/>
  <c r="I1473" i="1"/>
  <c r="H1473" i="1"/>
  <c r="I742" i="1"/>
  <c r="H742" i="1"/>
  <c r="E743" i="1"/>
  <c r="C743" i="1"/>
  <c r="F743" i="1" l="1"/>
  <c r="G743" i="1" s="1"/>
  <c r="E744" i="1" s="1"/>
  <c r="I1474" i="1"/>
  <c r="H1474" i="1"/>
  <c r="B1475" i="1"/>
  <c r="C1475" i="1"/>
  <c r="A1476" i="1"/>
  <c r="F1475" i="1"/>
  <c r="G1475" i="1"/>
  <c r="E1475" i="1"/>
  <c r="J1475" i="1"/>
  <c r="I743" i="1"/>
  <c r="H743" i="1"/>
  <c r="C744" i="1"/>
  <c r="F744" i="1" l="1"/>
  <c r="G744" i="1" s="1"/>
  <c r="E745" i="1" s="1"/>
  <c r="I1475" i="1"/>
  <c r="H1475" i="1"/>
  <c r="E1476" i="1"/>
  <c r="G1476" i="1"/>
  <c r="A1477" i="1"/>
  <c r="F1476" i="1"/>
  <c r="B1476" i="1"/>
  <c r="C1476" i="1"/>
  <c r="J1476" i="1"/>
  <c r="I744" i="1"/>
  <c r="H744" i="1"/>
  <c r="C745" i="1"/>
  <c r="F745" i="1" l="1"/>
  <c r="G745" i="1" s="1"/>
  <c r="E1477" i="1"/>
  <c r="J1477" i="1"/>
  <c r="A1478" i="1"/>
  <c r="F1477" i="1"/>
  <c r="B1477" i="1"/>
  <c r="C1477" i="1"/>
  <c r="G1477" i="1"/>
  <c r="I1476" i="1"/>
  <c r="H1476" i="1"/>
  <c r="I745" i="1"/>
  <c r="H745" i="1"/>
  <c r="E746" i="1"/>
  <c r="C746" i="1"/>
  <c r="F746" i="1" l="1"/>
  <c r="G746" i="1" s="1"/>
  <c r="G1478" i="1"/>
  <c r="E1478" i="1"/>
  <c r="B1478" i="1"/>
  <c r="C1478" i="1"/>
  <c r="J1478" i="1"/>
  <c r="F1478" i="1"/>
  <c r="A1479" i="1"/>
  <c r="I1477" i="1"/>
  <c r="H1477" i="1"/>
  <c r="I746" i="1"/>
  <c r="H746" i="1"/>
  <c r="E747" i="1"/>
  <c r="C747" i="1"/>
  <c r="F747" i="1" s="1"/>
  <c r="G747" i="1" s="1"/>
  <c r="B1479" i="1" l="1"/>
  <c r="C1479" i="1"/>
  <c r="A1480" i="1"/>
  <c r="F1479" i="1"/>
  <c r="G1479" i="1"/>
  <c r="E1479" i="1"/>
  <c r="J1479" i="1"/>
  <c r="I1478" i="1"/>
  <c r="H1478" i="1"/>
  <c r="I747" i="1"/>
  <c r="H747" i="1"/>
  <c r="E748" i="1"/>
  <c r="C748" i="1"/>
  <c r="F748" i="1" l="1"/>
  <c r="G748" i="1" s="1"/>
  <c r="E1480" i="1"/>
  <c r="B1480" i="1"/>
  <c r="G1480" i="1"/>
  <c r="F1480" i="1"/>
  <c r="A1481" i="1"/>
  <c r="J1480" i="1"/>
  <c r="C1480" i="1"/>
  <c r="I1479" i="1"/>
  <c r="H1479" i="1"/>
  <c r="I748" i="1"/>
  <c r="H748" i="1"/>
  <c r="E749" i="1"/>
  <c r="C749" i="1"/>
  <c r="F749" i="1" s="1"/>
  <c r="G749" i="1" s="1"/>
  <c r="H1480" i="1" l="1"/>
  <c r="I1480" i="1"/>
  <c r="F1481" i="1"/>
  <c r="G1481" i="1"/>
  <c r="J1481" i="1"/>
  <c r="E1481" i="1"/>
  <c r="A1482" i="1"/>
  <c r="C1481" i="1"/>
  <c r="B1481" i="1"/>
  <c r="I749" i="1"/>
  <c r="H749" i="1"/>
  <c r="E750" i="1"/>
  <c r="C750" i="1"/>
  <c r="F750" i="1" s="1"/>
  <c r="G750" i="1" s="1"/>
  <c r="G1482" i="1" l="1"/>
  <c r="J1482" i="1"/>
  <c r="F1482" i="1"/>
  <c r="A1483" i="1"/>
  <c r="E1482" i="1"/>
  <c r="B1482" i="1"/>
  <c r="C1482" i="1"/>
  <c r="I1481" i="1"/>
  <c r="H1481" i="1"/>
  <c r="I750" i="1"/>
  <c r="H750" i="1"/>
  <c r="E751" i="1"/>
  <c r="C751" i="1"/>
  <c r="F751" i="1" s="1"/>
  <c r="G751" i="1" s="1"/>
  <c r="B1483" i="1" l="1"/>
  <c r="C1483" i="1"/>
  <c r="A1484" i="1"/>
  <c r="F1483" i="1"/>
  <c r="G1483" i="1"/>
  <c r="E1483" i="1"/>
  <c r="J1483" i="1"/>
  <c r="I1482" i="1"/>
  <c r="H1482" i="1"/>
  <c r="I751" i="1"/>
  <c r="H751" i="1"/>
  <c r="E752" i="1"/>
  <c r="C752" i="1"/>
  <c r="F752" i="1" l="1"/>
  <c r="G752" i="1" s="1"/>
  <c r="E753" i="1" s="1"/>
  <c r="E1484" i="1"/>
  <c r="G1484" i="1"/>
  <c r="C1484" i="1"/>
  <c r="A1485" i="1"/>
  <c r="B1484" i="1"/>
  <c r="J1484" i="1"/>
  <c r="F1484" i="1"/>
  <c r="I1483" i="1"/>
  <c r="H1483" i="1"/>
  <c r="I752" i="1"/>
  <c r="H752" i="1"/>
  <c r="C753" i="1"/>
  <c r="F753" i="1" l="1"/>
  <c r="G753" i="1" s="1"/>
  <c r="G1485" i="1"/>
  <c r="E1485" i="1"/>
  <c r="J1485" i="1"/>
  <c r="A1486" i="1"/>
  <c r="F1485" i="1"/>
  <c r="B1485" i="1"/>
  <c r="C1485" i="1"/>
  <c r="I1484" i="1"/>
  <c r="H1484" i="1"/>
  <c r="I753" i="1"/>
  <c r="H753" i="1"/>
  <c r="E754" i="1"/>
  <c r="C754" i="1"/>
  <c r="F754" i="1" l="1"/>
  <c r="G754" i="1" s="1"/>
  <c r="G1486" i="1"/>
  <c r="E1486" i="1"/>
  <c r="B1486" i="1"/>
  <c r="C1486" i="1"/>
  <c r="J1486" i="1"/>
  <c r="A1487" i="1"/>
  <c r="F1486" i="1"/>
  <c r="I1485" i="1"/>
  <c r="H1485" i="1"/>
  <c r="I754" i="1"/>
  <c r="H754" i="1"/>
  <c r="E755" i="1"/>
  <c r="C755" i="1"/>
  <c r="F755" i="1" s="1"/>
  <c r="G755" i="1" s="1"/>
  <c r="H1486" i="1" l="1"/>
  <c r="I1486" i="1"/>
  <c r="A1488" i="1"/>
  <c r="F1487" i="1"/>
  <c r="B1487" i="1"/>
  <c r="C1487" i="1"/>
  <c r="J1487" i="1"/>
  <c r="G1487" i="1"/>
  <c r="E1487" i="1"/>
  <c r="I755" i="1"/>
  <c r="H755" i="1"/>
  <c r="E756" i="1"/>
  <c r="C756" i="1"/>
  <c r="F756" i="1" l="1"/>
  <c r="G756" i="1" s="1"/>
  <c r="H1487" i="1"/>
  <c r="I1487" i="1"/>
  <c r="J1488" i="1"/>
  <c r="C1488" i="1"/>
  <c r="F1488" i="1"/>
  <c r="A1489" i="1"/>
  <c r="E1488" i="1"/>
  <c r="B1488" i="1"/>
  <c r="G1488" i="1"/>
  <c r="I756" i="1"/>
  <c r="H756" i="1"/>
  <c r="E757" i="1"/>
  <c r="C757" i="1"/>
  <c r="F757" i="1" s="1"/>
  <c r="G757" i="1" s="1"/>
  <c r="H1488" i="1" l="1"/>
  <c r="I1488" i="1"/>
  <c r="G1489" i="1"/>
  <c r="J1489" i="1"/>
  <c r="E1489" i="1"/>
  <c r="A1490" i="1"/>
  <c r="C1489" i="1"/>
  <c r="B1489" i="1"/>
  <c r="F1489" i="1"/>
  <c r="I757" i="1"/>
  <c r="H757" i="1"/>
  <c r="E758" i="1"/>
  <c r="C758" i="1"/>
  <c r="F758" i="1" l="1"/>
  <c r="G758" i="1" s="1"/>
  <c r="I1489" i="1"/>
  <c r="H1489" i="1"/>
  <c r="J1490" i="1"/>
  <c r="B1490" i="1"/>
  <c r="A1491" i="1"/>
  <c r="E1490" i="1"/>
  <c r="G1490" i="1"/>
  <c r="C1490" i="1"/>
  <c r="F1490" i="1"/>
  <c r="I758" i="1"/>
  <c r="H758" i="1"/>
  <c r="E759" i="1"/>
  <c r="C759" i="1"/>
  <c r="F759" i="1" s="1"/>
  <c r="G759" i="1" s="1"/>
  <c r="H1490" i="1" l="1"/>
  <c r="I1490" i="1"/>
  <c r="A1492" i="1"/>
  <c r="F1491" i="1"/>
  <c r="G1491" i="1"/>
  <c r="E1491" i="1"/>
  <c r="B1491" i="1"/>
  <c r="C1491" i="1"/>
  <c r="J1491" i="1"/>
  <c r="I759" i="1"/>
  <c r="H759" i="1"/>
  <c r="E760" i="1"/>
  <c r="C760" i="1"/>
  <c r="F760" i="1" l="1"/>
  <c r="G760" i="1" s="1"/>
  <c r="C761" i="1" s="1"/>
  <c r="J1492" i="1"/>
  <c r="A1493" i="1"/>
  <c r="F1492" i="1"/>
  <c r="E1492" i="1"/>
  <c r="C1492" i="1"/>
  <c r="B1492" i="1"/>
  <c r="G1492" i="1"/>
  <c r="H1491" i="1"/>
  <c r="I1491" i="1"/>
  <c r="I760" i="1"/>
  <c r="H760" i="1"/>
  <c r="E761" i="1" l="1"/>
  <c r="F761" i="1" s="1"/>
  <c r="G761" i="1" s="1"/>
  <c r="E1493" i="1"/>
  <c r="J1493" i="1"/>
  <c r="A1494" i="1"/>
  <c r="F1493" i="1"/>
  <c r="B1493" i="1"/>
  <c r="C1493" i="1"/>
  <c r="G1493" i="1"/>
  <c r="I1492" i="1"/>
  <c r="H1492" i="1"/>
  <c r="I761" i="1"/>
  <c r="H761" i="1"/>
  <c r="E762" i="1" l="1"/>
  <c r="C762" i="1"/>
  <c r="F762" i="1" s="1"/>
  <c r="G762" i="1" s="1"/>
  <c r="C763" i="1" s="1"/>
  <c r="H1493" i="1"/>
  <c r="I1493" i="1"/>
  <c r="A1495" i="1"/>
  <c r="F1494" i="1"/>
  <c r="G1494" i="1"/>
  <c r="E1494" i="1"/>
  <c r="B1494" i="1"/>
  <c r="C1494" i="1"/>
  <c r="J1494" i="1"/>
  <c r="I762" i="1"/>
  <c r="H762" i="1"/>
  <c r="E763" i="1" l="1"/>
  <c r="F763" i="1" s="1"/>
  <c r="G763" i="1" s="1"/>
  <c r="C1495" i="1"/>
  <c r="J1495" i="1"/>
  <c r="A1496" i="1"/>
  <c r="F1495" i="1"/>
  <c r="G1495" i="1"/>
  <c r="E1495" i="1"/>
  <c r="B1495" i="1"/>
  <c r="H1494" i="1"/>
  <c r="I1494" i="1"/>
  <c r="I763" i="1"/>
  <c r="H763" i="1"/>
  <c r="E764" i="1" l="1"/>
  <c r="C764" i="1"/>
  <c r="F764" i="1" s="1"/>
  <c r="G764" i="1" s="1"/>
  <c r="E765" i="1" s="1"/>
  <c r="E1496" i="1"/>
  <c r="B1496" i="1"/>
  <c r="C1496" i="1"/>
  <c r="F1496" i="1"/>
  <c r="A1497" i="1"/>
  <c r="G1496" i="1"/>
  <c r="J1496" i="1"/>
  <c r="I1495" i="1"/>
  <c r="H1495" i="1"/>
  <c r="I764" i="1"/>
  <c r="H764" i="1"/>
  <c r="C765" i="1" l="1"/>
  <c r="F765" i="1" s="1"/>
  <c r="G765" i="1" s="1"/>
  <c r="C766" i="1" s="1"/>
  <c r="I1496" i="1"/>
  <c r="H1496" i="1"/>
  <c r="F1497" i="1"/>
  <c r="C1497" i="1"/>
  <c r="B1497" i="1"/>
  <c r="G1497" i="1"/>
  <c r="J1497" i="1"/>
  <c r="E1497" i="1"/>
  <c r="A1498" i="1"/>
  <c r="I765" i="1"/>
  <c r="H765" i="1"/>
  <c r="E766" i="1" l="1"/>
  <c r="F766" i="1" s="1"/>
  <c r="G766" i="1" s="1"/>
  <c r="A1499" i="1"/>
  <c r="E1498" i="1"/>
  <c r="G1498" i="1"/>
  <c r="J1498" i="1"/>
  <c r="B1498" i="1"/>
  <c r="C1498" i="1"/>
  <c r="F1498" i="1"/>
  <c r="I1497" i="1"/>
  <c r="H1497" i="1"/>
  <c r="I766" i="1"/>
  <c r="H766" i="1"/>
  <c r="E767" i="1" l="1"/>
  <c r="C767" i="1"/>
  <c r="F767" i="1" s="1"/>
  <c r="G767" i="1" s="1"/>
  <c r="H1498" i="1"/>
  <c r="I1498" i="1"/>
  <c r="G1499" i="1"/>
  <c r="E1499" i="1"/>
  <c r="B1499" i="1"/>
  <c r="C1499" i="1"/>
  <c r="J1499" i="1"/>
  <c r="A1500" i="1"/>
  <c r="F1499" i="1"/>
  <c r="I767" i="1"/>
  <c r="H767" i="1"/>
  <c r="E768" i="1" l="1"/>
  <c r="C768" i="1"/>
  <c r="F768" i="1" s="1"/>
  <c r="G768" i="1" s="1"/>
  <c r="E769" i="1" s="1"/>
  <c r="J1500" i="1"/>
  <c r="A1501" i="1"/>
  <c r="F1500" i="1"/>
  <c r="C1500" i="1"/>
  <c r="B1500" i="1"/>
  <c r="E1500" i="1"/>
  <c r="G1500" i="1"/>
  <c r="H1499" i="1"/>
  <c r="I1499" i="1"/>
  <c r="I768" i="1"/>
  <c r="H768" i="1"/>
  <c r="C769" i="1" l="1"/>
  <c r="F769" i="1" s="1"/>
  <c r="G769" i="1" s="1"/>
  <c r="I1500" i="1"/>
  <c r="H1500" i="1"/>
  <c r="E1501" i="1"/>
  <c r="J1501" i="1"/>
  <c r="F1501" i="1"/>
  <c r="B1501" i="1"/>
  <c r="C1501" i="1"/>
  <c r="G1501" i="1"/>
  <c r="I769" i="1"/>
  <c r="H769" i="1"/>
  <c r="E770" i="1" l="1"/>
  <c r="C770" i="1"/>
  <c r="I1501" i="1"/>
  <c r="H1501" i="1"/>
  <c r="I770" i="1"/>
  <c r="H770" i="1"/>
  <c r="F770" i="1" l="1"/>
  <c r="G770" i="1" s="1"/>
  <c r="E771" i="1" s="1"/>
  <c r="C771" i="1"/>
  <c r="F771" i="1" s="1"/>
  <c r="G771" i="1" s="1"/>
  <c r="I771" i="1"/>
  <c r="H771" i="1"/>
  <c r="E772" i="1" l="1"/>
  <c r="C772" i="1"/>
  <c r="F772" i="1" s="1"/>
  <c r="G772" i="1" s="1"/>
  <c r="C773" i="1" s="1"/>
  <c r="I772" i="1"/>
  <c r="H772" i="1"/>
  <c r="E773" i="1" l="1"/>
  <c r="F773" i="1" s="1"/>
  <c r="G773" i="1" s="1"/>
  <c r="I773" i="1"/>
  <c r="H773" i="1"/>
  <c r="E774" i="1" l="1"/>
  <c r="C774" i="1"/>
  <c r="I774" i="1"/>
  <c r="H774" i="1"/>
  <c r="F774" i="1" l="1"/>
  <c r="G774" i="1" s="1"/>
  <c r="E775" i="1" s="1"/>
  <c r="C775" i="1"/>
  <c r="F775" i="1" s="1"/>
  <c r="G775" i="1" s="1"/>
  <c r="E776" i="1" s="1"/>
  <c r="I775" i="1"/>
  <c r="H775" i="1"/>
  <c r="C776" i="1" l="1"/>
  <c r="F776" i="1" s="1"/>
  <c r="G776" i="1" s="1"/>
  <c r="I776" i="1"/>
  <c r="H776" i="1"/>
  <c r="E777" i="1" l="1"/>
  <c r="C777" i="1"/>
  <c r="F777" i="1" s="1"/>
  <c r="G777" i="1" s="1"/>
  <c r="I777" i="1"/>
  <c r="H777" i="1"/>
  <c r="E778" i="1" l="1"/>
  <c r="C778" i="1"/>
  <c r="I778" i="1"/>
  <c r="H778" i="1"/>
  <c r="F778" i="1" l="1"/>
  <c r="G778" i="1" s="1"/>
  <c r="E779" i="1" s="1"/>
  <c r="C779" i="1"/>
  <c r="I779" i="1"/>
  <c r="H779" i="1"/>
  <c r="F779" i="1" l="1"/>
  <c r="G779" i="1" s="1"/>
  <c r="E780" i="1" s="1"/>
  <c r="C780" i="1"/>
  <c r="F780" i="1" s="1"/>
  <c r="G780" i="1" s="1"/>
  <c r="I780" i="1"/>
  <c r="H780" i="1"/>
  <c r="E781" i="1" l="1"/>
  <c r="C781" i="1"/>
  <c r="F781" i="1" s="1"/>
  <c r="G781" i="1" s="1"/>
  <c r="E782" i="1" s="1"/>
  <c r="I781" i="1"/>
  <c r="H781" i="1"/>
  <c r="C782" i="1" l="1"/>
  <c r="F782" i="1" s="1"/>
  <c r="G782" i="1" s="1"/>
  <c r="E783" i="1" s="1"/>
  <c r="I782" i="1"/>
  <c r="H782" i="1"/>
  <c r="C783" i="1" l="1"/>
  <c r="F783" i="1" s="1"/>
  <c r="G783" i="1" s="1"/>
  <c r="E784" i="1" s="1"/>
  <c r="I783" i="1"/>
  <c r="H783" i="1"/>
  <c r="C784" i="1" l="1"/>
  <c r="F784" i="1" s="1"/>
  <c r="G784" i="1" s="1"/>
  <c r="I784" i="1"/>
  <c r="H784" i="1"/>
  <c r="E785" i="1" l="1"/>
  <c r="C785" i="1"/>
  <c r="F785" i="1" s="1"/>
  <c r="G785" i="1" s="1"/>
  <c r="I785" i="1"/>
  <c r="H785" i="1"/>
  <c r="E786" i="1" l="1"/>
  <c r="C786" i="1"/>
  <c r="F786" i="1" s="1"/>
  <c r="G786" i="1" s="1"/>
  <c r="I786" i="1"/>
  <c r="H786" i="1"/>
  <c r="E787" i="1" l="1"/>
  <c r="C787" i="1"/>
  <c r="F787" i="1" s="1"/>
  <c r="G787" i="1" s="1"/>
  <c r="I787" i="1"/>
  <c r="H787" i="1"/>
  <c r="E788" i="1" l="1"/>
  <c r="C788" i="1"/>
  <c r="F788" i="1" s="1"/>
  <c r="G788" i="1" s="1"/>
  <c r="C789" i="1" s="1"/>
  <c r="I788" i="1"/>
  <c r="H788" i="1"/>
  <c r="E789" i="1" l="1"/>
  <c r="F789" i="1" s="1"/>
  <c r="G789" i="1" s="1"/>
  <c r="I789" i="1"/>
  <c r="H789" i="1"/>
  <c r="E790" i="1" l="1"/>
  <c r="C790" i="1"/>
  <c r="F790" i="1" s="1"/>
  <c r="G790" i="1" s="1"/>
  <c r="E791" i="1" s="1"/>
  <c r="I790" i="1"/>
  <c r="H790" i="1"/>
  <c r="C791" i="1" l="1"/>
  <c r="F791" i="1" s="1"/>
  <c r="G791" i="1" s="1"/>
  <c r="I791" i="1"/>
  <c r="H791" i="1"/>
  <c r="E792" i="1" l="1"/>
  <c r="C792" i="1"/>
  <c r="F792" i="1" s="1"/>
  <c r="G792" i="1" s="1"/>
  <c r="C793" i="1" s="1"/>
  <c r="I792" i="1"/>
  <c r="H792" i="1"/>
  <c r="E793" i="1" l="1"/>
  <c r="F793" i="1" s="1"/>
  <c r="G793" i="1" s="1"/>
  <c r="H793" i="1"/>
  <c r="I793" i="1"/>
  <c r="C794" i="1" l="1"/>
  <c r="F794" i="1" s="1"/>
  <c r="G794" i="1" s="1"/>
  <c r="E795" i="1" s="1"/>
  <c r="E794" i="1"/>
  <c r="I794" i="1"/>
  <c r="H794" i="1"/>
  <c r="C795" i="1" l="1"/>
  <c r="F795" i="1" s="1"/>
  <c r="G795" i="1" s="1"/>
  <c r="E796" i="1" s="1"/>
  <c r="I795" i="1"/>
  <c r="H795" i="1"/>
  <c r="C796" i="1" l="1"/>
  <c r="F796" i="1" s="1"/>
  <c r="G796" i="1" s="1"/>
  <c r="I796" i="1"/>
  <c r="H796" i="1"/>
  <c r="C797" i="1" l="1"/>
  <c r="F797" i="1" s="1"/>
  <c r="G797" i="1" s="1"/>
  <c r="E797" i="1"/>
  <c r="H797" i="1"/>
  <c r="I797" i="1"/>
  <c r="E798" i="1" l="1"/>
  <c r="C798" i="1"/>
  <c r="F798" i="1" s="1"/>
  <c r="G798" i="1" s="1"/>
  <c r="C799" i="1" s="1"/>
  <c r="I798" i="1"/>
  <c r="H798" i="1"/>
  <c r="E799" i="1" l="1"/>
  <c r="F799" i="1" s="1"/>
  <c r="G799" i="1" s="1"/>
  <c r="I799" i="1"/>
  <c r="H799" i="1"/>
  <c r="C800" i="1" l="1"/>
  <c r="F800" i="1" s="1"/>
  <c r="G800" i="1" s="1"/>
  <c r="C801" i="1" s="1"/>
  <c r="E800" i="1"/>
  <c r="I800" i="1"/>
  <c r="H800" i="1"/>
  <c r="E801" i="1" l="1"/>
  <c r="F801" i="1" s="1"/>
  <c r="G801" i="1" s="1"/>
  <c r="H801" i="1"/>
  <c r="I801" i="1"/>
  <c r="C802" i="1" l="1"/>
  <c r="F802" i="1" s="1"/>
  <c r="G802" i="1" s="1"/>
  <c r="E803" i="1" s="1"/>
  <c r="E802" i="1"/>
  <c r="I802" i="1"/>
  <c r="H802" i="1"/>
  <c r="C803" i="1"/>
  <c r="F803" i="1" l="1"/>
  <c r="G803" i="1" s="1"/>
  <c r="E804" i="1"/>
  <c r="I803" i="1"/>
  <c r="H803" i="1"/>
  <c r="C804" i="1"/>
  <c r="F804" i="1" s="1"/>
  <c r="G804" i="1" s="1"/>
  <c r="E805" i="1" l="1"/>
  <c r="I804" i="1"/>
  <c r="H804" i="1"/>
  <c r="C805" i="1"/>
  <c r="F805" i="1" s="1"/>
  <c r="G805" i="1" s="1"/>
  <c r="E806" i="1" l="1"/>
  <c r="H805" i="1"/>
  <c r="I805" i="1"/>
  <c r="C806" i="1"/>
  <c r="F806" i="1" s="1"/>
  <c r="G806" i="1" s="1"/>
  <c r="E807" i="1" l="1"/>
  <c r="I806" i="1"/>
  <c r="H806" i="1"/>
  <c r="C807" i="1"/>
  <c r="F807" i="1" s="1"/>
  <c r="G807" i="1" s="1"/>
  <c r="E808" i="1" l="1"/>
  <c r="I807" i="1"/>
  <c r="H807" i="1"/>
  <c r="C808" i="1"/>
  <c r="F808" i="1" s="1"/>
  <c r="G808" i="1" s="1"/>
  <c r="E809" i="1" l="1"/>
  <c r="I808" i="1"/>
  <c r="H808" i="1"/>
  <c r="C809" i="1"/>
  <c r="F809" i="1" s="1"/>
  <c r="G809" i="1" s="1"/>
  <c r="E810" i="1" l="1"/>
  <c r="H809" i="1"/>
  <c r="I809" i="1"/>
  <c r="C810" i="1"/>
  <c r="F810" i="1" s="1"/>
  <c r="G810" i="1" s="1"/>
  <c r="E811" i="1" l="1"/>
  <c r="I810" i="1"/>
  <c r="H810" i="1"/>
  <c r="C811" i="1"/>
  <c r="F811" i="1" s="1"/>
  <c r="G811" i="1" s="1"/>
  <c r="E812" i="1" l="1"/>
  <c r="I811" i="1"/>
  <c r="H811" i="1"/>
  <c r="C812" i="1"/>
  <c r="F812" i="1" s="1"/>
  <c r="G812" i="1" s="1"/>
  <c r="E813" i="1" l="1"/>
  <c r="I812" i="1"/>
  <c r="H812" i="1"/>
  <c r="C813" i="1"/>
  <c r="F813" i="1" s="1"/>
  <c r="G813" i="1" s="1"/>
  <c r="E814" i="1" l="1"/>
  <c r="H813" i="1"/>
  <c r="I813" i="1"/>
  <c r="C814" i="1"/>
  <c r="F814" i="1" s="1"/>
  <c r="G814" i="1" s="1"/>
  <c r="E815" i="1" l="1"/>
  <c r="I814" i="1"/>
  <c r="H814" i="1"/>
  <c r="C815" i="1"/>
  <c r="F815" i="1" s="1"/>
  <c r="G815" i="1" s="1"/>
  <c r="E816" i="1" l="1"/>
  <c r="I815" i="1"/>
  <c r="H815" i="1"/>
  <c r="C816" i="1"/>
  <c r="F816" i="1" s="1"/>
  <c r="G816" i="1" s="1"/>
  <c r="E817" i="1" l="1"/>
  <c r="I816" i="1"/>
  <c r="H816" i="1"/>
  <c r="C817" i="1"/>
  <c r="F817" i="1" s="1"/>
  <c r="G817" i="1" s="1"/>
  <c r="E818" i="1" l="1"/>
  <c r="H817" i="1"/>
  <c r="I817" i="1"/>
  <c r="C818" i="1"/>
  <c r="F818" i="1" s="1"/>
  <c r="G818" i="1" s="1"/>
  <c r="E819" i="1" l="1"/>
  <c r="I818" i="1"/>
  <c r="H818" i="1"/>
  <c r="C819" i="1"/>
  <c r="F819" i="1" s="1"/>
  <c r="G819" i="1" s="1"/>
  <c r="E820" i="1" l="1"/>
  <c r="I819" i="1"/>
  <c r="H819" i="1"/>
  <c r="C820" i="1"/>
  <c r="F820" i="1" s="1"/>
  <c r="G820" i="1" s="1"/>
  <c r="E821" i="1" l="1"/>
  <c r="I820" i="1"/>
  <c r="H820" i="1"/>
  <c r="C821" i="1"/>
  <c r="F821" i="1" s="1"/>
  <c r="G821" i="1" s="1"/>
  <c r="E822" i="1" l="1"/>
  <c r="H821" i="1"/>
  <c r="I821" i="1"/>
  <c r="C822" i="1"/>
  <c r="F822" i="1" s="1"/>
  <c r="G822" i="1" s="1"/>
  <c r="E823" i="1" l="1"/>
  <c r="I822" i="1"/>
  <c r="H822" i="1"/>
  <c r="C823" i="1"/>
  <c r="F823" i="1" s="1"/>
  <c r="G823" i="1" s="1"/>
  <c r="E824" i="1" l="1"/>
  <c r="I823" i="1"/>
  <c r="H823" i="1"/>
  <c r="C824" i="1"/>
  <c r="F824" i="1" s="1"/>
  <c r="G824" i="1" s="1"/>
  <c r="E825" i="1" l="1"/>
  <c r="I824" i="1"/>
  <c r="H824" i="1"/>
  <c r="C825" i="1"/>
  <c r="F825" i="1" s="1"/>
  <c r="G825" i="1" s="1"/>
  <c r="E826" i="1" l="1"/>
  <c r="H825" i="1"/>
  <c r="I825" i="1"/>
  <c r="C826" i="1"/>
  <c r="F826" i="1" s="1"/>
  <c r="G826" i="1" s="1"/>
  <c r="E827" i="1" l="1"/>
  <c r="I826" i="1"/>
  <c r="H826" i="1"/>
  <c r="C827" i="1"/>
  <c r="F827" i="1" s="1"/>
  <c r="G827" i="1" s="1"/>
  <c r="E828" i="1" l="1"/>
  <c r="I827" i="1"/>
  <c r="H827" i="1"/>
  <c r="C828" i="1"/>
  <c r="F828" i="1" s="1"/>
  <c r="G828" i="1" s="1"/>
  <c r="E829" i="1" l="1"/>
  <c r="I828" i="1"/>
  <c r="H828" i="1"/>
  <c r="C829" i="1"/>
  <c r="F829" i="1" s="1"/>
  <c r="G829" i="1" s="1"/>
  <c r="E830" i="1" l="1"/>
  <c r="H829" i="1"/>
  <c r="I829" i="1"/>
  <c r="C830" i="1"/>
  <c r="F830" i="1" s="1"/>
  <c r="G830" i="1" s="1"/>
  <c r="E831" i="1" l="1"/>
  <c r="I830" i="1"/>
  <c r="H830" i="1"/>
  <c r="C831" i="1"/>
  <c r="F831" i="1" s="1"/>
  <c r="G831" i="1" s="1"/>
  <c r="E832" i="1" l="1"/>
  <c r="I831" i="1"/>
  <c r="H831" i="1"/>
  <c r="C832" i="1"/>
  <c r="F832" i="1" s="1"/>
  <c r="G832" i="1" s="1"/>
  <c r="E833" i="1" l="1"/>
  <c r="I832" i="1"/>
  <c r="H832" i="1"/>
  <c r="C833" i="1"/>
  <c r="F833" i="1" s="1"/>
  <c r="G833" i="1" s="1"/>
  <c r="E834" i="1" l="1"/>
  <c r="H833" i="1"/>
  <c r="I833" i="1"/>
  <c r="C834" i="1"/>
  <c r="F834" i="1" s="1"/>
  <c r="G834" i="1" s="1"/>
  <c r="E835" i="1" l="1"/>
  <c r="I834" i="1"/>
  <c r="H834" i="1"/>
  <c r="C835" i="1"/>
  <c r="F835" i="1" s="1"/>
  <c r="G835" i="1" s="1"/>
  <c r="E836" i="1" l="1"/>
  <c r="I835" i="1"/>
  <c r="H835" i="1"/>
  <c r="C836" i="1"/>
  <c r="F836" i="1" s="1"/>
  <c r="G836" i="1" s="1"/>
  <c r="E837" i="1" l="1"/>
  <c r="I836" i="1"/>
  <c r="H836" i="1"/>
  <c r="C837" i="1"/>
  <c r="F837" i="1" s="1"/>
  <c r="G837" i="1" s="1"/>
  <c r="E838" i="1" l="1"/>
  <c r="H837" i="1"/>
  <c r="I837" i="1"/>
  <c r="C838" i="1"/>
  <c r="F838" i="1" s="1"/>
  <c r="G838" i="1" s="1"/>
  <c r="E839" i="1" l="1"/>
  <c r="I838" i="1"/>
  <c r="H838" i="1"/>
  <c r="C839" i="1"/>
  <c r="F839" i="1" s="1"/>
  <c r="G839" i="1" s="1"/>
  <c r="E840" i="1" l="1"/>
  <c r="I839" i="1"/>
  <c r="H839" i="1"/>
  <c r="C840" i="1"/>
  <c r="F840" i="1" l="1"/>
  <c r="G840" i="1" s="1"/>
  <c r="E841" i="1"/>
  <c r="I840" i="1"/>
  <c r="H840" i="1"/>
  <c r="C841" i="1"/>
  <c r="F841" i="1" s="1"/>
  <c r="G841" i="1" s="1"/>
  <c r="E842" i="1" l="1"/>
  <c r="H841" i="1"/>
  <c r="I841" i="1"/>
  <c r="C842" i="1"/>
  <c r="F842" i="1" s="1"/>
  <c r="G842" i="1" s="1"/>
  <c r="E843" i="1" l="1"/>
  <c r="I842" i="1"/>
  <c r="H842" i="1"/>
  <c r="C843" i="1"/>
  <c r="F843" i="1" s="1"/>
  <c r="G843" i="1" s="1"/>
  <c r="E844" i="1" l="1"/>
  <c r="I843" i="1"/>
  <c r="H843" i="1"/>
  <c r="C844" i="1"/>
  <c r="F844" i="1" s="1"/>
  <c r="G844" i="1" s="1"/>
  <c r="E845" i="1" l="1"/>
  <c r="I844" i="1"/>
  <c r="H844" i="1"/>
  <c r="C845" i="1"/>
  <c r="F845" i="1" s="1"/>
  <c r="G845" i="1" s="1"/>
  <c r="E846" i="1" l="1"/>
  <c r="H845" i="1"/>
  <c r="I845" i="1"/>
  <c r="C846" i="1"/>
  <c r="F846" i="1" s="1"/>
  <c r="G846" i="1" s="1"/>
  <c r="E847" i="1" l="1"/>
  <c r="I846" i="1"/>
  <c r="H846" i="1"/>
  <c r="C847" i="1"/>
  <c r="F847" i="1" s="1"/>
  <c r="G847" i="1" s="1"/>
  <c r="E848" i="1" l="1"/>
  <c r="I847" i="1"/>
  <c r="H847" i="1"/>
  <c r="C848" i="1"/>
  <c r="F848" i="1" s="1"/>
  <c r="G848" i="1" s="1"/>
  <c r="E849" i="1" l="1"/>
  <c r="I848" i="1"/>
  <c r="H848" i="1"/>
  <c r="C849" i="1"/>
  <c r="F849" i="1" s="1"/>
  <c r="G849" i="1" s="1"/>
  <c r="E850" i="1" l="1"/>
  <c r="H849" i="1"/>
  <c r="I849" i="1"/>
  <c r="C850" i="1"/>
  <c r="F850" i="1" s="1"/>
  <c r="G850" i="1" s="1"/>
  <c r="E851" i="1" l="1"/>
  <c r="I850" i="1"/>
  <c r="H850" i="1"/>
  <c r="C851" i="1"/>
  <c r="F851" i="1" s="1"/>
  <c r="G851" i="1" s="1"/>
  <c r="E852" i="1" l="1"/>
  <c r="I851" i="1"/>
  <c r="H851" i="1"/>
  <c r="C852" i="1"/>
  <c r="F852" i="1" s="1"/>
  <c r="G852" i="1" s="1"/>
  <c r="E853" i="1" l="1"/>
  <c r="I852" i="1"/>
  <c r="H852" i="1"/>
  <c r="C853" i="1"/>
  <c r="F853" i="1" s="1"/>
  <c r="G853" i="1" s="1"/>
  <c r="E854" i="1" l="1"/>
  <c r="H853" i="1"/>
  <c r="I853" i="1"/>
  <c r="C854" i="1"/>
  <c r="F854" i="1" s="1"/>
  <c r="G854" i="1" s="1"/>
  <c r="E855" i="1" l="1"/>
  <c r="I854" i="1"/>
  <c r="H854" i="1"/>
  <c r="C855" i="1"/>
  <c r="F855" i="1" s="1"/>
  <c r="G855" i="1" s="1"/>
  <c r="E856" i="1" l="1"/>
  <c r="I855" i="1"/>
  <c r="H855" i="1"/>
  <c r="C856" i="1"/>
  <c r="F856" i="1" s="1"/>
  <c r="G856" i="1" s="1"/>
  <c r="E857" i="1" l="1"/>
  <c r="I856" i="1"/>
  <c r="H856" i="1"/>
  <c r="C857" i="1"/>
  <c r="F857" i="1" s="1"/>
  <c r="G857" i="1" s="1"/>
  <c r="E858" i="1" l="1"/>
  <c r="H857" i="1"/>
  <c r="I857" i="1"/>
  <c r="C858" i="1"/>
  <c r="F858" i="1" s="1"/>
  <c r="G858" i="1" s="1"/>
  <c r="E859" i="1" l="1"/>
  <c r="H858" i="1"/>
  <c r="I858" i="1"/>
  <c r="C859" i="1"/>
  <c r="F859" i="1" s="1"/>
  <c r="G859" i="1" s="1"/>
  <c r="E860" i="1" l="1"/>
  <c r="I859" i="1"/>
  <c r="H859" i="1"/>
  <c r="C860" i="1"/>
  <c r="F860" i="1" s="1"/>
  <c r="G860" i="1" s="1"/>
  <c r="E861" i="1" l="1"/>
  <c r="I860" i="1"/>
  <c r="H860" i="1"/>
  <c r="C861" i="1"/>
  <c r="F861" i="1" s="1"/>
  <c r="G861" i="1" s="1"/>
  <c r="E862" i="1" l="1"/>
  <c r="H861" i="1"/>
  <c r="I861" i="1"/>
  <c r="C862" i="1"/>
  <c r="F862" i="1" s="1"/>
  <c r="G862" i="1" s="1"/>
  <c r="E863" i="1" l="1"/>
  <c r="I862" i="1"/>
  <c r="H862" i="1"/>
  <c r="C863" i="1"/>
  <c r="F863" i="1" l="1"/>
  <c r="G863" i="1" s="1"/>
  <c r="E864" i="1"/>
  <c r="I863" i="1"/>
  <c r="H863" i="1"/>
  <c r="C864" i="1"/>
  <c r="F864" i="1" s="1"/>
  <c r="G864" i="1" s="1"/>
  <c r="E865" i="1" l="1"/>
  <c r="I864" i="1"/>
  <c r="H864" i="1"/>
  <c r="C865" i="1"/>
  <c r="F865" i="1" s="1"/>
  <c r="G865" i="1" s="1"/>
  <c r="E866" i="1" l="1"/>
  <c r="H865" i="1"/>
  <c r="I865" i="1"/>
  <c r="C866" i="1"/>
  <c r="F866" i="1" s="1"/>
  <c r="G866" i="1" s="1"/>
  <c r="E867" i="1" l="1"/>
  <c r="H866" i="1"/>
  <c r="I866" i="1"/>
  <c r="C867" i="1"/>
  <c r="F867" i="1" s="1"/>
  <c r="G867" i="1" s="1"/>
  <c r="E868" i="1" l="1"/>
  <c r="H867" i="1"/>
  <c r="I867" i="1"/>
  <c r="C868" i="1"/>
  <c r="F868" i="1" s="1"/>
  <c r="G868" i="1" s="1"/>
  <c r="E869" i="1" l="1"/>
  <c r="I868" i="1"/>
  <c r="H868" i="1"/>
  <c r="C869" i="1"/>
  <c r="F869" i="1" s="1"/>
  <c r="G869" i="1" s="1"/>
  <c r="E870" i="1" l="1"/>
  <c r="H869" i="1"/>
  <c r="I869" i="1"/>
  <c r="C870" i="1"/>
  <c r="F870" i="1" s="1"/>
  <c r="G870" i="1" s="1"/>
  <c r="E871" i="1" l="1"/>
  <c r="I870" i="1"/>
  <c r="H870" i="1"/>
  <c r="C871" i="1"/>
  <c r="F871" i="1" s="1"/>
  <c r="G871" i="1" s="1"/>
  <c r="E872" i="1" l="1"/>
  <c r="I871" i="1"/>
  <c r="H871" i="1"/>
  <c r="C872" i="1"/>
  <c r="F872" i="1" s="1"/>
  <c r="G872" i="1" s="1"/>
  <c r="E873" i="1" l="1"/>
  <c r="I872" i="1"/>
  <c r="H872" i="1"/>
  <c r="C873" i="1"/>
  <c r="F873" i="1" s="1"/>
  <c r="G873" i="1" s="1"/>
  <c r="E874" i="1" l="1"/>
  <c r="H873" i="1"/>
  <c r="I873" i="1"/>
  <c r="C874" i="1"/>
  <c r="F874" i="1" s="1"/>
  <c r="G874" i="1" s="1"/>
  <c r="E875" i="1" l="1"/>
  <c r="H874" i="1"/>
  <c r="I874" i="1"/>
  <c r="C875" i="1"/>
  <c r="F875" i="1" s="1"/>
  <c r="G875" i="1" s="1"/>
  <c r="E876" i="1" l="1"/>
  <c r="I875" i="1"/>
  <c r="H875" i="1"/>
  <c r="C876" i="1"/>
  <c r="F876" i="1" s="1"/>
  <c r="G876" i="1" s="1"/>
  <c r="E877" i="1" l="1"/>
  <c r="I876" i="1"/>
  <c r="H876" i="1"/>
  <c r="C877" i="1"/>
  <c r="F877" i="1" s="1"/>
  <c r="G877" i="1" s="1"/>
  <c r="E878" i="1" l="1"/>
  <c r="H877" i="1"/>
  <c r="I877" i="1"/>
  <c r="C878" i="1"/>
  <c r="F878" i="1" s="1"/>
  <c r="G878" i="1" s="1"/>
  <c r="E879" i="1" l="1"/>
  <c r="I878" i="1"/>
  <c r="H878" i="1"/>
  <c r="C879" i="1"/>
  <c r="F879" i="1" s="1"/>
  <c r="G879" i="1" s="1"/>
  <c r="E880" i="1" l="1"/>
  <c r="I879" i="1"/>
  <c r="H879" i="1"/>
  <c r="C880" i="1"/>
  <c r="F880" i="1" s="1"/>
  <c r="G880" i="1" s="1"/>
  <c r="E881" i="1" l="1"/>
  <c r="I880" i="1"/>
  <c r="H880" i="1"/>
  <c r="C881" i="1"/>
  <c r="F881" i="1" s="1"/>
  <c r="G881" i="1" s="1"/>
  <c r="E882" i="1" l="1"/>
  <c r="H881" i="1"/>
  <c r="I881" i="1"/>
  <c r="C882" i="1"/>
  <c r="F882" i="1" s="1"/>
  <c r="G882" i="1" s="1"/>
  <c r="E883" i="1" l="1"/>
  <c r="H882" i="1"/>
  <c r="I882" i="1"/>
  <c r="C883" i="1"/>
  <c r="F883" i="1" s="1"/>
  <c r="G883" i="1" s="1"/>
  <c r="E884" i="1" l="1"/>
  <c r="H883" i="1"/>
  <c r="I883" i="1"/>
  <c r="C884" i="1"/>
  <c r="F884" i="1" s="1"/>
  <c r="G884" i="1" s="1"/>
  <c r="E885" i="1" l="1"/>
  <c r="I884" i="1"/>
  <c r="H884" i="1"/>
  <c r="C885" i="1"/>
  <c r="F885" i="1" s="1"/>
  <c r="G885" i="1" s="1"/>
  <c r="E886" i="1" l="1"/>
  <c r="H885" i="1"/>
  <c r="I885" i="1"/>
  <c r="C886" i="1"/>
  <c r="F886" i="1" s="1"/>
  <c r="G886" i="1" s="1"/>
  <c r="E887" i="1" l="1"/>
  <c r="H886" i="1"/>
  <c r="I886" i="1"/>
  <c r="C887" i="1"/>
  <c r="F887" i="1" s="1"/>
  <c r="G887" i="1" s="1"/>
  <c r="E888" i="1" l="1"/>
  <c r="I887" i="1"/>
  <c r="H887" i="1"/>
  <c r="C888" i="1"/>
  <c r="F888" i="1" s="1"/>
  <c r="G888" i="1" s="1"/>
  <c r="E889" i="1" l="1"/>
  <c r="I888" i="1"/>
  <c r="H888" i="1"/>
  <c r="C889" i="1"/>
  <c r="F889" i="1" s="1"/>
  <c r="G889" i="1" s="1"/>
  <c r="E890" i="1" l="1"/>
  <c r="H889" i="1"/>
  <c r="I889" i="1"/>
  <c r="C890" i="1"/>
  <c r="F890" i="1" s="1"/>
  <c r="G890" i="1" s="1"/>
  <c r="E891" i="1" l="1"/>
  <c r="H890" i="1"/>
  <c r="I890" i="1"/>
  <c r="C891" i="1"/>
  <c r="F891" i="1" s="1"/>
  <c r="G891" i="1" s="1"/>
  <c r="E892" i="1" l="1"/>
  <c r="I891" i="1"/>
  <c r="H891" i="1"/>
  <c r="C892" i="1"/>
  <c r="F892" i="1" s="1"/>
  <c r="G892" i="1" s="1"/>
  <c r="E893" i="1" l="1"/>
  <c r="I892" i="1"/>
  <c r="H892" i="1"/>
  <c r="C893" i="1"/>
  <c r="F893" i="1" s="1"/>
  <c r="G893" i="1" s="1"/>
  <c r="E894" i="1" l="1"/>
  <c r="H893" i="1"/>
  <c r="I893" i="1"/>
  <c r="C894" i="1"/>
  <c r="F894" i="1" l="1"/>
  <c r="G894" i="1" s="1"/>
  <c r="E895" i="1"/>
  <c r="H894" i="1"/>
  <c r="I894" i="1"/>
  <c r="C895" i="1"/>
  <c r="F895" i="1" s="1"/>
  <c r="G895" i="1" s="1"/>
  <c r="E896" i="1" l="1"/>
  <c r="I895" i="1"/>
  <c r="H895" i="1"/>
  <c r="C896" i="1"/>
  <c r="F896" i="1" s="1"/>
  <c r="G896" i="1" s="1"/>
  <c r="E897" i="1" l="1"/>
  <c r="I896" i="1"/>
  <c r="H896" i="1"/>
  <c r="C897" i="1"/>
  <c r="F897" i="1" s="1"/>
  <c r="G897" i="1" s="1"/>
  <c r="E898" i="1" l="1"/>
  <c r="H897" i="1"/>
  <c r="I897" i="1"/>
  <c r="C898" i="1"/>
  <c r="F898" i="1" s="1"/>
  <c r="G898" i="1" s="1"/>
  <c r="E899" i="1" l="1"/>
  <c r="H898" i="1"/>
  <c r="I898" i="1"/>
  <c r="C899" i="1"/>
  <c r="F899" i="1" s="1"/>
  <c r="G899" i="1" s="1"/>
  <c r="E900" i="1" l="1"/>
  <c r="I899" i="1"/>
  <c r="H899" i="1"/>
  <c r="C900" i="1"/>
  <c r="F900" i="1" s="1"/>
  <c r="G900" i="1" s="1"/>
  <c r="E901" i="1" l="1"/>
  <c r="I900" i="1"/>
  <c r="H900" i="1"/>
  <c r="C901" i="1"/>
  <c r="F901" i="1" s="1"/>
  <c r="G901" i="1" s="1"/>
  <c r="E902" i="1" l="1"/>
  <c r="H901" i="1"/>
  <c r="I901" i="1"/>
  <c r="C902" i="1"/>
  <c r="F902" i="1" s="1"/>
  <c r="G902" i="1" s="1"/>
  <c r="E903" i="1" l="1"/>
  <c r="H902" i="1"/>
  <c r="I902" i="1"/>
  <c r="C903" i="1"/>
  <c r="F903" i="1" s="1"/>
  <c r="G903" i="1" s="1"/>
  <c r="E904" i="1" l="1"/>
  <c r="I903" i="1"/>
  <c r="H903" i="1"/>
  <c r="C904" i="1"/>
  <c r="F904" i="1" s="1"/>
  <c r="G904" i="1" s="1"/>
  <c r="E905" i="1" l="1"/>
  <c r="I904" i="1"/>
  <c r="H904" i="1"/>
  <c r="C905" i="1"/>
  <c r="F905" i="1" s="1"/>
  <c r="G905" i="1" s="1"/>
  <c r="E906" i="1" l="1"/>
  <c r="H905" i="1"/>
  <c r="I905" i="1"/>
  <c r="C906" i="1"/>
  <c r="F906" i="1" s="1"/>
  <c r="G906" i="1" s="1"/>
  <c r="E907" i="1" l="1"/>
  <c r="H906" i="1"/>
  <c r="I906" i="1"/>
  <c r="C907" i="1"/>
  <c r="F907" i="1" s="1"/>
  <c r="G907" i="1" s="1"/>
  <c r="E908" i="1" l="1"/>
  <c r="I907" i="1"/>
  <c r="H907" i="1"/>
  <c r="C908" i="1"/>
  <c r="F908" i="1" s="1"/>
  <c r="G908" i="1" s="1"/>
  <c r="E909" i="1" l="1"/>
  <c r="I908" i="1"/>
  <c r="H908" i="1"/>
  <c r="C909" i="1"/>
  <c r="F909" i="1" s="1"/>
  <c r="G909" i="1" s="1"/>
  <c r="E910" i="1" l="1"/>
  <c r="H909" i="1"/>
  <c r="I909" i="1"/>
  <c r="C910" i="1"/>
  <c r="F910" i="1" s="1"/>
  <c r="G910" i="1" s="1"/>
  <c r="E911" i="1" l="1"/>
  <c r="H910" i="1"/>
  <c r="I910" i="1"/>
  <c r="C911" i="1"/>
  <c r="F911" i="1" s="1"/>
  <c r="G911" i="1" s="1"/>
  <c r="E912" i="1" l="1"/>
  <c r="I911" i="1"/>
  <c r="H911" i="1"/>
  <c r="C912" i="1"/>
  <c r="F912" i="1" s="1"/>
  <c r="G912" i="1" s="1"/>
  <c r="E913" i="1" l="1"/>
  <c r="I912" i="1"/>
  <c r="H912" i="1"/>
  <c r="C913" i="1"/>
  <c r="F913" i="1" s="1"/>
  <c r="G913" i="1" s="1"/>
  <c r="E914" i="1" l="1"/>
  <c r="H913" i="1"/>
  <c r="I913" i="1"/>
  <c r="C914" i="1"/>
  <c r="F914" i="1" s="1"/>
  <c r="G914" i="1" s="1"/>
  <c r="E915" i="1" l="1"/>
  <c r="H914" i="1"/>
  <c r="I914" i="1"/>
  <c r="C915" i="1"/>
  <c r="F915" i="1" s="1"/>
  <c r="G915" i="1" s="1"/>
  <c r="E916" i="1" l="1"/>
  <c r="I915" i="1"/>
  <c r="H915" i="1"/>
  <c r="C916" i="1"/>
  <c r="F916" i="1" l="1"/>
  <c r="G916" i="1" s="1"/>
  <c r="E917" i="1"/>
  <c r="I916" i="1"/>
  <c r="H916" i="1"/>
  <c r="C917" i="1"/>
  <c r="F917" i="1" s="1"/>
  <c r="G917" i="1" s="1"/>
  <c r="E918" i="1" l="1"/>
  <c r="H917" i="1"/>
  <c r="I917" i="1"/>
  <c r="C918" i="1"/>
  <c r="F918" i="1" s="1"/>
  <c r="G918" i="1" s="1"/>
  <c r="E919" i="1" l="1"/>
  <c r="H918" i="1"/>
  <c r="I918" i="1"/>
  <c r="C919" i="1"/>
  <c r="F919" i="1" s="1"/>
  <c r="G919" i="1" s="1"/>
  <c r="E920" i="1" l="1"/>
  <c r="I919" i="1"/>
  <c r="H919" i="1"/>
  <c r="C920" i="1"/>
  <c r="F920" i="1" s="1"/>
  <c r="G920" i="1" s="1"/>
  <c r="E921" i="1" l="1"/>
  <c r="I920" i="1"/>
  <c r="H920" i="1"/>
  <c r="C921" i="1"/>
  <c r="F921" i="1" s="1"/>
  <c r="G921" i="1" s="1"/>
  <c r="E922" i="1" l="1"/>
  <c r="H921" i="1"/>
  <c r="I921" i="1"/>
  <c r="C922" i="1"/>
  <c r="F922" i="1" s="1"/>
  <c r="G922" i="1" s="1"/>
  <c r="E923" i="1" l="1"/>
  <c r="H922" i="1"/>
  <c r="I922" i="1"/>
  <c r="C923" i="1"/>
  <c r="F923" i="1" s="1"/>
  <c r="G923" i="1" s="1"/>
  <c r="E924" i="1" l="1"/>
  <c r="I923" i="1"/>
  <c r="H923" i="1"/>
  <c r="C924" i="1"/>
  <c r="F924" i="1" l="1"/>
  <c r="G924" i="1" s="1"/>
  <c r="E925" i="1" s="1"/>
  <c r="I924" i="1"/>
  <c r="H924" i="1"/>
  <c r="C925" i="1"/>
  <c r="F925" i="1" l="1"/>
  <c r="G925" i="1" s="1"/>
  <c r="E926" i="1"/>
  <c r="H925" i="1"/>
  <c r="I925" i="1"/>
  <c r="C926" i="1"/>
  <c r="F926" i="1" s="1"/>
  <c r="G926" i="1" s="1"/>
  <c r="E927" i="1" l="1"/>
  <c r="H926" i="1"/>
  <c r="I926" i="1"/>
  <c r="C927" i="1"/>
  <c r="F927" i="1" s="1"/>
  <c r="G927" i="1" s="1"/>
  <c r="E928" i="1" l="1"/>
  <c r="I927" i="1"/>
  <c r="H927" i="1"/>
  <c r="C928" i="1"/>
  <c r="F928" i="1" s="1"/>
  <c r="G928" i="1" s="1"/>
  <c r="E929" i="1" l="1"/>
  <c r="I928" i="1"/>
  <c r="H928" i="1"/>
  <c r="C929" i="1"/>
  <c r="F929" i="1" s="1"/>
  <c r="G929" i="1" s="1"/>
  <c r="E930" i="1" l="1"/>
  <c r="H929" i="1"/>
  <c r="I929" i="1"/>
  <c r="C930" i="1"/>
  <c r="F930" i="1" s="1"/>
  <c r="G930" i="1" s="1"/>
  <c r="E931" i="1" l="1"/>
  <c r="H930" i="1"/>
  <c r="I930" i="1"/>
  <c r="C931" i="1"/>
  <c r="F931" i="1" s="1"/>
  <c r="G931" i="1" s="1"/>
  <c r="E932" i="1" l="1"/>
  <c r="I931" i="1"/>
  <c r="H931" i="1"/>
  <c r="C932" i="1"/>
  <c r="F932" i="1" s="1"/>
  <c r="G932" i="1" s="1"/>
  <c r="E933" i="1" l="1"/>
  <c r="I932" i="1"/>
  <c r="H932" i="1"/>
  <c r="C933" i="1"/>
  <c r="F933" i="1" s="1"/>
  <c r="G933" i="1" s="1"/>
  <c r="E934" i="1" l="1"/>
  <c r="H933" i="1"/>
  <c r="I933" i="1"/>
  <c r="C934" i="1"/>
  <c r="F934" i="1" s="1"/>
  <c r="G934" i="1" s="1"/>
  <c r="E935" i="1" l="1"/>
  <c r="H934" i="1"/>
  <c r="I934" i="1"/>
  <c r="C935" i="1"/>
  <c r="F935" i="1" s="1"/>
  <c r="G935" i="1" s="1"/>
  <c r="E936" i="1" l="1"/>
  <c r="I935" i="1"/>
  <c r="H935" i="1"/>
  <c r="C936" i="1"/>
  <c r="F936" i="1" s="1"/>
  <c r="G936" i="1" s="1"/>
  <c r="E937" i="1" l="1"/>
  <c r="I936" i="1"/>
  <c r="H936" i="1"/>
  <c r="C937" i="1"/>
  <c r="F937" i="1" s="1"/>
  <c r="G937" i="1" s="1"/>
  <c r="E938" i="1" l="1"/>
  <c r="H937" i="1"/>
  <c r="I937" i="1"/>
  <c r="C938" i="1"/>
  <c r="F938" i="1" s="1"/>
  <c r="G938" i="1" s="1"/>
  <c r="E939" i="1" l="1"/>
  <c r="H938" i="1"/>
  <c r="I938" i="1"/>
  <c r="C939" i="1"/>
  <c r="F939" i="1" s="1"/>
  <c r="G939" i="1" s="1"/>
  <c r="E940" i="1" l="1"/>
  <c r="I939" i="1"/>
  <c r="H939" i="1"/>
  <c r="C940" i="1"/>
  <c r="F940" i="1" s="1"/>
  <c r="G940" i="1" s="1"/>
  <c r="E941" i="1" l="1"/>
  <c r="I940" i="1"/>
  <c r="H940" i="1"/>
  <c r="C941" i="1"/>
  <c r="F941" i="1" s="1"/>
  <c r="G941" i="1" s="1"/>
  <c r="E942" i="1" l="1"/>
  <c r="H941" i="1"/>
  <c r="I941" i="1"/>
  <c r="C942" i="1"/>
  <c r="F942" i="1" s="1"/>
  <c r="G942" i="1" s="1"/>
  <c r="E943" i="1" l="1"/>
  <c r="H942" i="1"/>
  <c r="I942" i="1"/>
  <c r="C943" i="1"/>
  <c r="F943" i="1" s="1"/>
  <c r="G943" i="1" s="1"/>
  <c r="E944" i="1" l="1"/>
  <c r="I943" i="1"/>
  <c r="H943" i="1"/>
  <c r="C944" i="1"/>
  <c r="F944" i="1" s="1"/>
  <c r="G944" i="1" s="1"/>
  <c r="E945" i="1" l="1"/>
  <c r="I944" i="1"/>
  <c r="H944" i="1"/>
  <c r="C945" i="1"/>
  <c r="F945" i="1" s="1"/>
  <c r="G945" i="1" s="1"/>
  <c r="E946" i="1" l="1"/>
  <c r="H945" i="1"/>
  <c r="I945" i="1"/>
  <c r="C946" i="1"/>
  <c r="F946" i="1" s="1"/>
  <c r="G946" i="1" s="1"/>
  <c r="E947" i="1" l="1"/>
  <c r="H946" i="1"/>
  <c r="I946" i="1"/>
  <c r="C947" i="1"/>
  <c r="F947" i="1" s="1"/>
  <c r="G947" i="1" s="1"/>
  <c r="E948" i="1" l="1"/>
  <c r="I947" i="1"/>
  <c r="H947" i="1"/>
  <c r="C948" i="1"/>
  <c r="F948" i="1" s="1"/>
  <c r="G948" i="1" s="1"/>
  <c r="E949" i="1" l="1"/>
  <c r="I948" i="1"/>
  <c r="H948" i="1"/>
  <c r="C949" i="1"/>
  <c r="F949" i="1" s="1"/>
  <c r="G949" i="1" s="1"/>
  <c r="E950" i="1" l="1"/>
  <c r="H949" i="1"/>
  <c r="I949" i="1"/>
  <c r="C950" i="1"/>
  <c r="F950" i="1" s="1"/>
  <c r="G950" i="1" s="1"/>
  <c r="E951" i="1" l="1"/>
  <c r="H950" i="1"/>
  <c r="I950" i="1"/>
  <c r="C951" i="1"/>
  <c r="F951" i="1" s="1"/>
  <c r="G951" i="1" s="1"/>
  <c r="E952" i="1" l="1"/>
  <c r="I951" i="1"/>
  <c r="H951" i="1"/>
  <c r="C952" i="1"/>
  <c r="F952" i="1" s="1"/>
  <c r="G952" i="1" s="1"/>
  <c r="E953" i="1" l="1"/>
  <c r="I952" i="1"/>
  <c r="H952" i="1"/>
  <c r="C953" i="1"/>
  <c r="F953" i="1" s="1"/>
  <c r="G953" i="1" s="1"/>
  <c r="E954" i="1" l="1"/>
  <c r="H953" i="1"/>
  <c r="I953" i="1"/>
  <c r="C954" i="1"/>
  <c r="F954" i="1" s="1"/>
  <c r="G954" i="1" s="1"/>
  <c r="E955" i="1" l="1"/>
  <c r="H954" i="1"/>
  <c r="I954" i="1"/>
  <c r="C955" i="1"/>
  <c r="F955" i="1" s="1"/>
  <c r="G955" i="1" s="1"/>
  <c r="E956" i="1" l="1"/>
  <c r="I955" i="1"/>
  <c r="H955" i="1"/>
  <c r="C956" i="1"/>
  <c r="F956" i="1" s="1"/>
  <c r="G956" i="1" s="1"/>
  <c r="E957" i="1" l="1"/>
  <c r="I956" i="1"/>
  <c r="H956" i="1"/>
  <c r="C957" i="1"/>
  <c r="F957" i="1" s="1"/>
  <c r="G957" i="1" s="1"/>
  <c r="E958" i="1" l="1"/>
  <c r="H957" i="1"/>
  <c r="I957" i="1"/>
  <c r="C958" i="1"/>
  <c r="F958" i="1" s="1"/>
  <c r="G958" i="1" s="1"/>
  <c r="E959" i="1" l="1"/>
  <c r="H958" i="1"/>
  <c r="I958" i="1"/>
  <c r="C959" i="1"/>
  <c r="F959" i="1" s="1"/>
  <c r="G959" i="1" s="1"/>
  <c r="E960" i="1" l="1"/>
  <c r="I959" i="1"/>
  <c r="H959" i="1"/>
  <c r="C960" i="1"/>
  <c r="F960" i="1" s="1"/>
  <c r="G960" i="1" s="1"/>
  <c r="E961" i="1" l="1"/>
  <c r="I960" i="1"/>
  <c r="H960" i="1"/>
  <c r="C961" i="1"/>
  <c r="F961" i="1" s="1"/>
  <c r="G961" i="1" s="1"/>
  <c r="E962" i="1" l="1"/>
  <c r="H961" i="1"/>
  <c r="I961" i="1"/>
  <c r="C962" i="1"/>
  <c r="F962" i="1" s="1"/>
  <c r="G962" i="1" s="1"/>
  <c r="E963" i="1" l="1"/>
  <c r="H962" i="1"/>
  <c r="I962" i="1"/>
  <c r="C963" i="1"/>
  <c r="F963" i="1" s="1"/>
  <c r="G963" i="1" s="1"/>
  <c r="E964" i="1" l="1"/>
  <c r="I963" i="1"/>
  <c r="H963" i="1"/>
  <c r="C964" i="1"/>
  <c r="F964" i="1" s="1"/>
  <c r="G964" i="1" s="1"/>
  <c r="E965" i="1" l="1"/>
  <c r="I964" i="1"/>
  <c r="H964" i="1"/>
  <c r="C965" i="1"/>
  <c r="F965" i="1" s="1"/>
  <c r="G965" i="1" s="1"/>
  <c r="E966" i="1" l="1"/>
  <c r="H965" i="1"/>
  <c r="I965" i="1"/>
  <c r="C966" i="1"/>
  <c r="F966" i="1" s="1"/>
  <c r="G966" i="1" s="1"/>
  <c r="E967" i="1" l="1"/>
  <c r="H966" i="1"/>
  <c r="I966" i="1"/>
  <c r="C967" i="1"/>
  <c r="F967" i="1" s="1"/>
  <c r="G967" i="1" s="1"/>
  <c r="E968" i="1" l="1"/>
  <c r="I967" i="1"/>
  <c r="H967" i="1"/>
  <c r="C968" i="1"/>
  <c r="F968" i="1" s="1"/>
  <c r="G968" i="1" s="1"/>
  <c r="E969" i="1" l="1"/>
  <c r="I968" i="1"/>
  <c r="H968" i="1"/>
  <c r="C969" i="1"/>
  <c r="F969" i="1" s="1"/>
  <c r="G969" i="1" s="1"/>
  <c r="E970" i="1" l="1"/>
  <c r="H969" i="1"/>
  <c r="I969" i="1"/>
  <c r="C970" i="1"/>
  <c r="F970" i="1" s="1"/>
  <c r="G970" i="1" s="1"/>
  <c r="E971" i="1" l="1"/>
  <c r="H970" i="1"/>
  <c r="I970" i="1"/>
  <c r="C971" i="1"/>
  <c r="F971" i="1" s="1"/>
  <c r="G971" i="1" s="1"/>
  <c r="E972" i="1" l="1"/>
  <c r="I971" i="1"/>
  <c r="H971" i="1"/>
  <c r="C972" i="1"/>
  <c r="F972" i="1" s="1"/>
  <c r="G972" i="1" s="1"/>
  <c r="E973" i="1" l="1"/>
  <c r="I972" i="1"/>
  <c r="H972" i="1"/>
  <c r="C973" i="1"/>
  <c r="F973" i="1" s="1"/>
  <c r="G973" i="1" s="1"/>
  <c r="E974" i="1" l="1"/>
  <c r="H973" i="1"/>
  <c r="I973" i="1"/>
  <c r="C974" i="1"/>
  <c r="F974" i="1" s="1"/>
  <c r="G974" i="1" s="1"/>
  <c r="E975" i="1" l="1"/>
  <c r="I974" i="1"/>
  <c r="H974" i="1"/>
  <c r="C975" i="1"/>
  <c r="F975" i="1" s="1"/>
  <c r="G975" i="1" s="1"/>
  <c r="E976" i="1" l="1"/>
  <c r="I975" i="1"/>
  <c r="H975" i="1"/>
  <c r="C976" i="1"/>
  <c r="F976" i="1" s="1"/>
  <c r="G976" i="1" s="1"/>
  <c r="E977" i="1" l="1"/>
  <c r="I976" i="1"/>
  <c r="H976" i="1"/>
  <c r="C977" i="1"/>
  <c r="F977" i="1" s="1"/>
  <c r="G977" i="1" s="1"/>
  <c r="E978" i="1" l="1"/>
  <c r="H977" i="1"/>
  <c r="I977" i="1"/>
  <c r="C978" i="1"/>
  <c r="F978" i="1" s="1"/>
  <c r="G978" i="1" s="1"/>
  <c r="E979" i="1" l="1"/>
  <c r="I978" i="1"/>
  <c r="H978" i="1"/>
  <c r="C979" i="1"/>
  <c r="F979" i="1" s="1"/>
  <c r="G979" i="1" s="1"/>
  <c r="E980" i="1" l="1"/>
  <c r="I979" i="1"/>
  <c r="H979" i="1"/>
  <c r="C980" i="1"/>
  <c r="F980" i="1" s="1"/>
  <c r="G980" i="1" s="1"/>
  <c r="E981" i="1" l="1"/>
  <c r="I980" i="1"/>
  <c r="H980" i="1"/>
  <c r="C981" i="1"/>
  <c r="F981" i="1" s="1"/>
  <c r="G981" i="1" s="1"/>
  <c r="E982" i="1" l="1"/>
  <c r="H981" i="1"/>
  <c r="I981" i="1"/>
  <c r="C982" i="1"/>
  <c r="F982" i="1" s="1"/>
  <c r="G982" i="1" s="1"/>
  <c r="E983" i="1" l="1"/>
  <c r="I982" i="1"/>
  <c r="H982" i="1"/>
  <c r="C983" i="1"/>
  <c r="F983" i="1" l="1"/>
  <c r="G983" i="1" s="1"/>
  <c r="E984" i="1"/>
  <c r="I983" i="1"/>
  <c r="H983" i="1"/>
  <c r="C984" i="1"/>
  <c r="F984" i="1" s="1"/>
  <c r="G984" i="1" s="1"/>
  <c r="E985" i="1" l="1"/>
  <c r="I984" i="1"/>
  <c r="H984" i="1"/>
  <c r="C985" i="1"/>
  <c r="F985" i="1" s="1"/>
  <c r="G985" i="1" s="1"/>
  <c r="E986" i="1" l="1"/>
  <c r="H985" i="1"/>
  <c r="I985" i="1"/>
  <c r="C986" i="1"/>
  <c r="F986" i="1" s="1"/>
  <c r="G986" i="1" s="1"/>
  <c r="E987" i="1" l="1"/>
  <c r="I986" i="1"/>
  <c r="H986" i="1"/>
  <c r="C987" i="1"/>
  <c r="F987" i="1" s="1"/>
  <c r="G987" i="1" s="1"/>
  <c r="E988" i="1" l="1"/>
  <c r="I987" i="1"/>
  <c r="H987" i="1"/>
  <c r="C988" i="1"/>
  <c r="F988" i="1" s="1"/>
  <c r="G988" i="1" s="1"/>
  <c r="E989" i="1" l="1"/>
  <c r="I988" i="1"/>
  <c r="H988" i="1"/>
  <c r="C989" i="1"/>
  <c r="F989" i="1" l="1"/>
  <c r="G989" i="1" s="1"/>
  <c r="E990" i="1"/>
  <c r="H989" i="1"/>
  <c r="I989" i="1"/>
  <c r="C990" i="1"/>
  <c r="F990" i="1" s="1"/>
  <c r="G990" i="1" s="1"/>
  <c r="E991" i="1" l="1"/>
  <c r="I990" i="1"/>
  <c r="H990" i="1"/>
  <c r="C991" i="1"/>
  <c r="F991" i="1" s="1"/>
  <c r="G991" i="1" s="1"/>
  <c r="E992" i="1" l="1"/>
  <c r="I991" i="1"/>
  <c r="H991" i="1"/>
  <c r="C992" i="1"/>
  <c r="F992" i="1" l="1"/>
  <c r="G992" i="1" s="1"/>
  <c r="E993" i="1"/>
  <c r="I992" i="1"/>
  <c r="H992" i="1"/>
  <c r="C993" i="1"/>
  <c r="F993" i="1" s="1"/>
  <c r="G993" i="1" s="1"/>
  <c r="E994" i="1" l="1"/>
  <c r="H993" i="1"/>
  <c r="I993" i="1"/>
  <c r="C994" i="1"/>
  <c r="F994" i="1" l="1"/>
  <c r="G994" i="1" s="1"/>
  <c r="E995" i="1"/>
  <c r="I994" i="1"/>
  <c r="H994" i="1"/>
  <c r="C995" i="1"/>
  <c r="F995" i="1" l="1"/>
  <c r="G995" i="1" s="1"/>
  <c r="E996" i="1"/>
  <c r="I995" i="1"/>
  <c r="H995" i="1"/>
  <c r="C996" i="1"/>
  <c r="F996" i="1" s="1"/>
  <c r="G996" i="1" s="1"/>
  <c r="E997" i="1" l="1"/>
  <c r="I996" i="1"/>
  <c r="H996" i="1"/>
  <c r="C997" i="1"/>
  <c r="F997" i="1" s="1"/>
  <c r="G997" i="1" s="1"/>
  <c r="E998" i="1" l="1"/>
  <c r="H997" i="1"/>
  <c r="I997" i="1"/>
  <c r="C998" i="1"/>
  <c r="F998" i="1" s="1"/>
  <c r="G998" i="1" s="1"/>
  <c r="E999" i="1" l="1"/>
  <c r="I998" i="1"/>
  <c r="H998" i="1"/>
  <c r="C999" i="1"/>
  <c r="F999" i="1" l="1"/>
  <c r="G999" i="1" s="1"/>
  <c r="E1000" i="1"/>
  <c r="I999" i="1"/>
  <c r="H999" i="1"/>
  <c r="C1000" i="1"/>
  <c r="F1000" i="1" s="1"/>
  <c r="G1000" i="1" s="1"/>
  <c r="E1001" i="1" l="1"/>
  <c r="I1000" i="1"/>
  <c r="H1000" i="1"/>
  <c r="C1001" i="1"/>
  <c r="F1001" i="1" l="1"/>
  <c r="G1001" i="1" s="1"/>
  <c r="E1002" i="1"/>
  <c r="H1001" i="1"/>
  <c r="I1001" i="1"/>
  <c r="C1002" i="1"/>
  <c r="F1002" i="1" s="1"/>
  <c r="G1002" i="1" s="1"/>
  <c r="E1003" i="1" l="1"/>
  <c r="I1002" i="1"/>
  <c r="H1002" i="1"/>
  <c r="C1003" i="1"/>
  <c r="F1003" i="1" s="1"/>
  <c r="G1003" i="1" s="1"/>
  <c r="E1004" i="1" l="1"/>
  <c r="I1003" i="1"/>
  <c r="H1003" i="1"/>
  <c r="C1004" i="1"/>
  <c r="F1004" i="1" l="1"/>
  <c r="G1004" i="1" s="1"/>
  <c r="E1005" i="1"/>
  <c r="I1004" i="1"/>
  <c r="H1004" i="1"/>
  <c r="C1005" i="1"/>
  <c r="F1005" i="1" s="1"/>
  <c r="G1005" i="1" s="1"/>
  <c r="E1006" i="1" l="1"/>
  <c r="H1005" i="1"/>
  <c r="I1005" i="1"/>
  <c r="C1006" i="1"/>
  <c r="F1006" i="1" s="1"/>
  <c r="G1006" i="1" s="1"/>
  <c r="E1007" i="1" l="1"/>
  <c r="I1006" i="1"/>
  <c r="H1006" i="1"/>
  <c r="C1007" i="1"/>
  <c r="F1007" i="1" s="1"/>
  <c r="G1007" i="1" s="1"/>
  <c r="E1008" i="1" l="1"/>
  <c r="I1007" i="1"/>
  <c r="H1007" i="1"/>
  <c r="C1008" i="1"/>
  <c r="F1008" i="1" l="1"/>
  <c r="G1008" i="1" s="1"/>
  <c r="E1009" i="1"/>
  <c r="I1008" i="1"/>
  <c r="H1008" i="1"/>
  <c r="C1009" i="1"/>
  <c r="F1009" i="1" s="1"/>
  <c r="G1009" i="1" s="1"/>
  <c r="E1010" i="1" l="1"/>
  <c r="H1009" i="1"/>
  <c r="I1009" i="1"/>
  <c r="C1010" i="1"/>
  <c r="F1010" i="1" s="1"/>
  <c r="G1010" i="1" s="1"/>
  <c r="E1011" i="1" l="1"/>
  <c r="I1010" i="1"/>
  <c r="H1010" i="1"/>
  <c r="C1011" i="1"/>
  <c r="F1011" i="1" s="1"/>
  <c r="G1011" i="1" s="1"/>
  <c r="E1012" i="1" l="1"/>
  <c r="I1011" i="1"/>
  <c r="H1011" i="1"/>
  <c r="C1012" i="1"/>
  <c r="F1012" i="1" s="1"/>
  <c r="G1012" i="1" s="1"/>
  <c r="E1013" i="1" l="1"/>
  <c r="I1012" i="1"/>
  <c r="H1012" i="1"/>
  <c r="C1013" i="1"/>
  <c r="F1013" i="1" s="1"/>
  <c r="G1013" i="1" s="1"/>
  <c r="E1014" i="1" l="1"/>
  <c r="H1013" i="1"/>
  <c r="I1013" i="1"/>
  <c r="C1014" i="1"/>
  <c r="F1014" i="1" s="1"/>
  <c r="G1014" i="1" s="1"/>
  <c r="E1015" i="1" l="1"/>
  <c r="I1014" i="1"/>
  <c r="H1014" i="1"/>
  <c r="C1015" i="1"/>
  <c r="F1015" i="1" s="1"/>
  <c r="G1015" i="1" s="1"/>
  <c r="E1016" i="1" l="1"/>
  <c r="I1015" i="1"/>
  <c r="H1015" i="1"/>
  <c r="C1016" i="1"/>
  <c r="F1016" i="1" s="1"/>
  <c r="G1016" i="1" s="1"/>
  <c r="E1017" i="1" l="1"/>
  <c r="I1016" i="1"/>
  <c r="H1016" i="1"/>
  <c r="C1017" i="1"/>
  <c r="F1017" i="1" s="1"/>
  <c r="G1017" i="1" s="1"/>
  <c r="E1018" i="1" l="1"/>
  <c r="H1017" i="1"/>
  <c r="I1017" i="1"/>
  <c r="C1018" i="1"/>
  <c r="F1018" i="1" l="1"/>
  <c r="G1018" i="1" s="1"/>
  <c r="E1019" i="1" s="1"/>
  <c r="I1018" i="1"/>
  <c r="H1018" i="1"/>
  <c r="C1019" i="1"/>
  <c r="F1019" i="1" l="1"/>
  <c r="G1019" i="1" s="1"/>
  <c r="E1020" i="1" s="1"/>
  <c r="I1019" i="1"/>
  <c r="H1019" i="1"/>
  <c r="C1020" i="1"/>
  <c r="F1020" i="1" l="1"/>
  <c r="G1020" i="1" s="1"/>
  <c r="E1021" i="1" s="1"/>
  <c r="I1020" i="1"/>
  <c r="H1020" i="1"/>
  <c r="C1021" i="1"/>
  <c r="F1021" i="1" l="1"/>
  <c r="G1021" i="1" s="1"/>
  <c r="E1022" i="1"/>
  <c r="H1021" i="1"/>
  <c r="I1021" i="1"/>
  <c r="C1022" i="1"/>
  <c r="F1022" i="1" s="1"/>
  <c r="G1022" i="1" s="1"/>
  <c r="E1023" i="1" l="1"/>
  <c r="I1022" i="1"/>
  <c r="H1022" i="1"/>
  <c r="C1023" i="1"/>
  <c r="F1023" i="1" s="1"/>
  <c r="G1023" i="1" s="1"/>
  <c r="E1024" i="1" l="1"/>
  <c r="I1023" i="1"/>
  <c r="H1023" i="1"/>
  <c r="C1024" i="1"/>
  <c r="F1024" i="1" s="1"/>
  <c r="G1024" i="1" s="1"/>
  <c r="E1025" i="1" l="1"/>
  <c r="I1024" i="1"/>
  <c r="H1024" i="1"/>
  <c r="C1025" i="1"/>
  <c r="F1025" i="1" s="1"/>
  <c r="G1025" i="1" s="1"/>
  <c r="E1026" i="1" l="1"/>
  <c r="H1025" i="1"/>
  <c r="I1025" i="1"/>
  <c r="C1026" i="1"/>
  <c r="F1026" i="1" s="1"/>
  <c r="G1026" i="1" s="1"/>
  <c r="E1027" i="1" l="1"/>
  <c r="I1026" i="1"/>
  <c r="H1026" i="1"/>
  <c r="C1027" i="1"/>
  <c r="F1027" i="1" s="1"/>
  <c r="G1027" i="1" s="1"/>
  <c r="E1028" i="1" l="1"/>
  <c r="I1027" i="1"/>
  <c r="H1027" i="1"/>
  <c r="C1028" i="1"/>
  <c r="F1028" i="1" s="1"/>
  <c r="G1028" i="1" s="1"/>
  <c r="E1029" i="1" l="1"/>
  <c r="I1028" i="1"/>
  <c r="H1028" i="1"/>
  <c r="C1029" i="1"/>
  <c r="F1029" i="1" s="1"/>
  <c r="G1029" i="1" s="1"/>
  <c r="E1030" i="1" l="1"/>
  <c r="H1029" i="1"/>
  <c r="I1029" i="1"/>
  <c r="C1030" i="1"/>
  <c r="F1030" i="1" s="1"/>
  <c r="G1030" i="1" s="1"/>
  <c r="E1031" i="1" l="1"/>
  <c r="I1030" i="1"/>
  <c r="H1030" i="1"/>
  <c r="C1031" i="1"/>
  <c r="F1031" i="1" s="1"/>
  <c r="G1031" i="1" s="1"/>
  <c r="E1032" i="1" l="1"/>
  <c r="I1031" i="1"/>
  <c r="H1031" i="1"/>
  <c r="C1032" i="1"/>
  <c r="F1032" i="1" s="1"/>
  <c r="G1032" i="1" s="1"/>
  <c r="E1033" i="1" l="1"/>
  <c r="I1032" i="1"/>
  <c r="H1032" i="1"/>
  <c r="C1033" i="1"/>
  <c r="F1033" i="1" s="1"/>
  <c r="G1033" i="1" s="1"/>
  <c r="E1034" i="1" l="1"/>
  <c r="H1033" i="1"/>
  <c r="I1033" i="1"/>
  <c r="C1034" i="1"/>
  <c r="F1034" i="1" s="1"/>
  <c r="G1034" i="1" s="1"/>
  <c r="E1035" i="1" l="1"/>
  <c r="I1034" i="1"/>
  <c r="H1034" i="1"/>
  <c r="C1035" i="1"/>
  <c r="F1035" i="1" s="1"/>
  <c r="G1035" i="1" s="1"/>
  <c r="E1036" i="1" l="1"/>
  <c r="I1035" i="1"/>
  <c r="H1035" i="1"/>
  <c r="C1036" i="1"/>
  <c r="F1036" i="1" s="1"/>
  <c r="G1036" i="1" s="1"/>
  <c r="E1037" i="1" l="1"/>
  <c r="I1036" i="1"/>
  <c r="H1036" i="1"/>
  <c r="C1037" i="1"/>
  <c r="F1037" i="1" s="1"/>
  <c r="G1037" i="1" s="1"/>
  <c r="E1038" i="1" l="1"/>
  <c r="H1037" i="1"/>
  <c r="I1037" i="1"/>
  <c r="C1038" i="1"/>
  <c r="F1038" i="1" l="1"/>
  <c r="G1038" i="1" s="1"/>
  <c r="E1039" i="1" s="1"/>
  <c r="I1038" i="1"/>
  <c r="H1038" i="1"/>
  <c r="C1039" i="1"/>
  <c r="F1039" i="1" l="1"/>
  <c r="G1039" i="1" s="1"/>
  <c r="E1040" i="1"/>
  <c r="I1039" i="1"/>
  <c r="H1039" i="1"/>
  <c r="C1040" i="1"/>
  <c r="F1040" i="1" s="1"/>
  <c r="G1040" i="1" s="1"/>
  <c r="E1041" i="1" l="1"/>
  <c r="I1040" i="1"/>
  <c r="H1040" i="1"/>
  <c r="C1041" i="1"/>
  <c r="F1041" i="1" s="1"/>
  <c r="G1041" i="1" s="1"/>
  <c r="E1042" i="1" l="1"/>
  <c r="H1041" i="1"/>
  <c r="I1041" i="1"/>
  <c r="C1042" i="1"/>
  <c r="F1042" i="1" s="1"/>
  <c r="G1042" i="1" s="1"/>
  <c r="E1043" i="1" l="1"/>
  <c r="I1042" i="1"/>
  <c r="H1042" i="1"/>
  <c r="C1043" i="1"/>
  <c r="F1043" i="1" s="1"/>
  <c r="G1043" i="1" s="1"/>
  <c r="E1044" i="1" l="1"/>
  <c r="I1043" i="1"/>
  <c r="H1043" i="1"/>
  <c r="C1044" i="1"/>
  <c r="F1044" i="1" s="1"/>
  <c r="G1044" i="1" s="1"/>
  <c r="E1045" i="1" l="1"/>
  <c r="I1044" i="1"/>
  <c r="H1044" i="1"/>
  <c r="C1045" i="1"/>
  <c r="F1045" i="1" s="1"/>
  <c r="G1045" i="1" s="1"/>
  <c r="E1046" i="1" l="1"/>
  <c r="H1045" i="1"/>
  <c r="I1045" i="1"/>
  <c r="C1046" i="1"/>
  <c r="F1046" i="1" s="1"/>
  <c r="G1046" i="1" s="1"/>
  <c r="E1047" i="1" l="1"/>
  <c r="I1046" i="1"/>
  <c r="H1046" i="1"/>
  <c r="C1047" i="1"/>
  <c r="F1047" i="1" s="1"/>
  <c r="G1047" i="1" s="1"/>
  <c r="E1048" i="1" l="1"/>
  <c r="I1047" i="1"/>
  <c r="H1047" i="1"/>
  <c r="C1048" i="1"/>
  <c r="F1048" i="1" s="1"/>
  <c r="G1048" i="1" s="1"/>
  <c r="E1049" i="1" l="1"/>
  <c r="I1048" i="1"/>
  <c r="H1048" i="1"/>
  <c r="C1049" i="1"/>
  <c r="F1049" i="1" s="1"/>
  <c r="G1049" i="1" s="1"/>
  <c r="E1050" i="1" l="1"/>
  <c r="H1049" i="1"/>
  <c r="I1049" i="1"/>
  <c r="C1050" i="1"/>
  <c r="F1050" i="1" s="1"/>
  <c r="G1050" i="1" s="1"/>
  <c r="E1051" i="1" l="1"/>
  <c r="I1050" i="1"/>
  <c r="H1050" i="1"/>
  <c r="C1051" i="1"/>
  <c r="F1051" i="1" s="1"/>
  <c r="G1051" i="1" s="1"/>
  <c r="E1052" i="1" l="1"/>
  <c r="H1051" i="1"/>
  <c r="I1051" i="1"/>
  <c r="C1052" i="1"/>
  <c r="F1052" i="1" s="1"/>
  <c r="G1052" i="1" s="1"/>
  <c r="E1053" i="1" l="1"/>
  <c r="I1052" i="1"/>
  <c r="H1052" i="1"/>
  <c r="C1053" i="1"/>
  <c r="F1053" i="1" s="1"/>
  <c r="G1053" i="1" s="1"/>
  <c r="E1054" i="1" l="1"/>
  <c r="H1053" i="1"/>
  <c r="I1053" i="1"/>
  <c r="C1054" i="1"/>
  <c r="F1054" i="1" l="1"/>
  <c r="G1054" i="1" s="1"/>
  <c r="E1055" i="1"/>
  <c r="H1054" i="1"/>
  <c r="I1054" i="1"/>
  <c r="C1055" i="1"/>
  <c r="F1055" i="1" s="1"/>
  <c r="G1055" i="1" s="1"/>
  <c r="E1056" i="1" l="1"/>
  <c r="I1055" i="1"/>
  <c r="H1055" i="1"/>
  <c r="C1056" i="1"/>
  <c r="F1056" i="1" s="1"/>
  <c r="G1056" i="1" s="1"/>
  <c r="E1057" i="1" l="1"/>
  <c r="I1056" i="1"/>
  <c r="H1056" i="1"/>
  <c r="C1057" i="1"/>
  <c r="F1057" i="1" s="1"/>
  <c r="G1057" i="1" s="1"/>
  <c r="E1058" i="1" l="1"/>
  <c r="I1057" i="1"/>
  <c r="H1057" i="1"/>
  <c r="C1058" i="1"/>
  <c r="F1058" i="1" s="1"/>
  <c r="G1058" i="1" s="1"/>
  <c r="E1059" i="1" l="1"/>
  <c r="H1058" i="1"/>
  <c r="I1058" i="1"/>
  <c r="C1059" i="1"/>
  <c r="F1059" i="1" s="1"/>
  <c r="G1059" i="1" s="1"/>
  <c r="E1060" i="1" l="1"/>
  <c r="I1059" i="1"/>
  <c r="H1059" i="1"/>
  <c r="C1060" i="1"/>
  <c r="F1060" i="1" s="1"/>
  <c r="G1060" i="1" s="1"/>
  <c r="E1061" i="1" l="1"/>
  <c r="I1060" i="1"/>
  <c r="H1060" i="1"/>
  <c r="C1061" i="1"/>
  <c r="F1061" i="1" s="1"/>
  <c r="G1061" i="1" s="1"/>
  <c r="E1062" i="1" l="1"/>
  <c r="I1061" i="1"/>
  <c r="H1061" i="1"/>
  <c r="C1062" i="1"/>
  <c r="F1062" i="1" s="1"/>
  <c r="G1062" i="1" s="1"/>
  <c r="E1063" i="1" l="1"/>
  <c r="H1062" i="1"/>
  <c r="I1062" i="1"/>
  <c r="C1063" i="1"/>
  <c r="F1063" i="1" s="1"/>
  <c r="G1063" i="1" s="1"/>
  <c r="E1064" i="1" l="1"/>
  <c r="I1063" i="1"/>
  <c r="H1063" i="1"/>
  <c r="C1064" i="1"/>
  <c r="F1064" i="1" s="1"/>
  <c r="G1064" i="1" s="1"/>
  <c r="E1065" i="1" l="1"/>
  <c r="I1064" i="1"/>
  <c r="H1064" i="1"/>
  <c r="C1065" i="1"/>
  <c r="F1065" i="1" s="1"/>
  <c r="G1065" i="1" s="1"/>
  <c r="E1066" i="1" l="1"/>
  <c r="I1065" i="1"/>
  <c r="H1065" i="1"/>
  <c r="C1066" i="1"/>
  <c r="F1066" i="1" s="1"/>
  <c r="G1066" i="1" s="1"/>
  <c r="E1067" i="1" l="1"/>
  <c r="H1066" i="1"/>
  <c r="I1066" i="1"/>
  <c r="C1067" i="1"/>
  <c r="F1067" i="1" s="1"/>
  <c r="G1067" i="1" s="1"/>
  <c r="E1068" i="1" l="1"/>
  <c r="I1067" i="1"/>
  <c r="H1067" i="1"/>
  <c r="C1068" i="1"/>
  <c r="F1068" i="1" s="1"/>
  <c r="G1068" i="1" s="1"/>
  <c r="E1069" i="1" l="1"/>
  <c r="I1068" i="1"/>
  <c r="H1068" i="1"/>
  <c r="C1069" i="1"/>
  <c r="F1069" i="1" s="1"/>
  <c r="G1069" i="1" s="1"/>
  <c r="E1070" i="1" l="1"/>
  <c r="I1069" i="1"/>
  <c r="H1069" i="1"/>
  <c r="C1070" i="1"/>
  <c r="F1070" i="1" s="1"/>
  <c r="G1070" i="1" s="1"/>
  <c r="E1071" i="1" l="1"/>
  <c r="H1070" i="1"/>
  <c r="I1070" i="1"/>
  <c r="C1071" i="1"/>
  <c r="F1071" i="1" s="1"/>
  <c r="G1071" i="1" s="1"/>
  <c r="E1072" i="1" l="1"/>
  <c r="I1071" i="1"/>
  <c r="H1071" i="1"/>
  <c r="C1072" i="1"/>
  <c r="F1072" i="1" s="1"/>
  <c r="G1072" i="1" s="1"/>
  <c r="E1073" i="1" l="1"/>
  <c r="I1072" i="1"/>
  <c r="H1072" i="1"/>
  <c r="C1073" i="1"/>
  <c r="F1073" i="1" s="1"/>
  <c r="G1073" i="1" s="1"/>
  <c r="E1074" i="1" l="1"/>
  <c r="I1073" i="1"/>
  <c r="H1073" i="1"/>
  <c r="C1074" i="1"/>
  <c r="F1074" i="1" s="1"/>
  <c r="G1074" i="1" s="1"/>
  <c r="E1075" i="1" l="1"/>
  <c r="H1074" i="1"/>
  <c r="I1074" i="1"/>
  <c r="C1075" i="1"/>
  <c r="F1075" i="1" s="1"/>
  <c r="G1075" i="1" s="1"/>
  <c r="E1076" i="1" l="1"/>
  <c r="I1075" i="1"/>
  <c r="H1075" i="1"/>
  <c r="C1076" i="1"/>
  <c r="F1076" i="1" s="1"/>
  <c r="G1076" i="1" s="1"/>
  <c r="E1077" i="1" l="1"/>
  <c r="I1076" i="1"/>
  <c r="H1076" i="1"/>
  <c r="C1077" i="1"/>
  <c r="F1077" i="1" s="1"/>
  <c r="G1077" i="1" s="1"/>
  <c r="E1078" i="1" l="1"/>
  <c r="I1077" i="1"/>
  <c r="H1077" i="1"/>
  <c r="C1078" i="1"/>
  <c r="F1078" i="1" s="1"/>
  <c r="G1078" i="1" s="1"/>
  <c r="E1079" i="1" l="1"/>
  <c r="H1078" i="1"/>
  <c r="I1078" i="1"/>
  <c r="C1079" i="1"/>
  <c r="F1079" i="1" s="1"/>
  <c r="G1079" i="1" s="1"/>
  <c r="E1080" i="1" l="1"/>
  <c r="I1079" i="1"/>
  <c r="H1079" i="1"/>
  <c r="C1080" i="1"/>
  <c r="F1080" i="1" s="1"/>
  <c r="G1080" i="1" s="1"/>
  <c r="E1081" i="1" l="1"/>
  <c r="I1080" i="1"/>
  <c r="H1080" i="1"/>
  <c r="C1081" i="1"/>
  <c r="F1081" i="1" l="1"/>
  <c r="G1081" i="1" s="1"/>
  <c r="I1081" i="1"/>
  <c r="H1081" i="1"/>
  <c r="C1082" i="1"/>
  <c r="E1082" i="1" l="1"/>
  <c r="F1082" i="1" s="1"/>
  <c r="G1082" i="1" s="1"/>
  <c r="H1082" i="1"/>
  <c r="I1082" i="1"/>
  <c r="E1083" i="1" l="1"/>
  <c r="C1083" i="1"/>
  <c r="F1083" i="1" s="1"/>
  <c r="G1083" i="1" s="1"/>
  <c r="I1083" i="1"/>
  <c r="H1083" i="1"/>
  <c r="E1084" i="1" l="1"/>
  <c r="C1084" i="1"/>
  <c r="F1084" i="1" s="1"/>
  <c r="G1084" i="1" s="1"/>
  <c r="I1084" i="1"/>
  <c r="H1084" i="1"/>
  <c r="E1085" i="1" l="1"/>
  <c r="C1085" i="1"/>
  <c r="F1085" i="1" s="1"/>
  <c r="G1085" i="1" s="1"/>
  <c r="I1085" i="1"/>
  <c r="H1085" i="1"/>
  <c r="E1086" i="1" l="1"/>
  <c r="C1086" i="1"/>
  <c r="F1086" i="1" s="1"/>
  <c r="G1086" i="1" s="1"/>
  <c r="H1086" i="1"/>
  <c r="I1086" i="1"/>
  <c r="E1087" i="1" l="1"/>
  <c r="C1087" i="1"/>
  <c r="F1087" i="1" s="1"/>
  <c r="G1087" i="1" s="1"/>
  <c r="I1087" i="1"/>
  <c r="H1087" i="1"/>
  <c r="E1088" i="1" l="1"/>
  <c r="C1088" i="1"/>
  <c r="F1088" i="1" s="1"/>
  <c r="G1088" i="1" s="1"/>
  <c r="I1088" i="1"/>
  <c r="H1088" i="1"/>
  <c r="E1089" i="1" l="1"/>
  <c r="C1089" i="1"/>
  <c r="F1089" i="1" s="1"/>
  <c r="G1089" i="1" s="1"/>
  <c r="I1089" i="1"/>
  <c r="H1089" i="1"/>
  <c r="E1090" i="1" l="1"/>
  <c r="C1090" i="1"/>
  <c r="F1090" i="1" s="1"/>
  <c r="G1090" i="1" s="1"/>
  <c r="H1090" i="1"/>
  <c r="I1090" i="1"/>
  <c r="E1091" i="1" l="1"/>
  <c r="C1091" i="1"/>
  <c r="F1091" i="1" s="1"/>
  <c r="G1091" i="1" s="1"/>
  <c r="I1091" i="1"/>
  <c r="H1091" i="1"/>
  <c r="E1092" i="1" l="1"/>
  <c r="C1092" i="1"/>
  <c r="F1092" i="1" s="1"/>
  <c r="G1092" i="1" s="1"/>
  <c r="I1092" i="1"/>
  <c r="H1092" i="1"/>
  <c r="E1093" i="1" l="1"/>
  <c r="C1093" i="1"/>
  <c r="F1093" i="1" s="1"/>
  <c r="G1093" i="1" s="1"/>
  <c r="I1093" i="1"/>
  <c r="H1093" i="1"/>
  <c r="E1094" i="1" l="1"/>
  <c r="C1094" i="1"/>
  <c r="F1094" i="1" s="1"/>
  <c r="G1094" i="1" s="1"/>
  <c r="H1094" i="1"/>
  <c r="I1094" i="1"/>
  <c r="E1095" i="1" l="1"/>
  <c r="C1095" i="1"/>
  <c r="F1095" i="1" s="1"/>
  <c r="G1095" i="1" s="1"/>
  <c r="I1095" i="1"/>
  <c r="H1095" i="1"/>
  <c r="E1096" i="1" l="1"/>
  <c r="C1096" i="1"/>
  <c r="F1096" i="1" s="1"/>
  <c r="G1096" i="1" s="1"/>
  <c r="I1096" i="1"/>
  <c r="H1096" i="1"/>
  <c r="E1097" i="1" l="1"/>
  <c r="C1097" i="1"/>
  <c r="I1097" i="1"/>
  <c r="H1097" i="1"/>
  <c r="F1097" i="1" l="1"/>
  <c r="G1097" i="1" s="1"/>
  <c r="E1098" i="1"/>
  <c r="C1098" i="1"/>
  <c r="F1098" i="1" s="1"/>
  <c r="G1098" i="1" s="1"/>
  <c r="H1098" i="1"/>
  <c r="I1098" i="1"/>
  <c r="E1099" i="1" l="1"/>
  <c r="C1099" i="1"/>
  <c r="F1099" i="1" s="1"/>
  <c r="G1099" i="1" s="1"/>
  <c r="I1099" i="1"/>
  <c r="H1099" i="1"/>
  <c r="E1100" i="1" l="1"/>
  <c r="C1100" i="1"/>
  <c r="F1100" i="1" s="1"/>
  <c r="G1100" i="1" s="1"/>
  <c r="I1100" i="1"/>
  <c r="H1100" i="1"/>
  <c r="E1101" i="1" l="1"/>
  <c r="C1101" i="1"/>
  <c r="F1101" i="1" s="1"/>
  <c r="G1101" i="1" s="1"/>
  <c r="I1101" i="1"/>
  <c r="H1101" i="1"/>
  <c r="E1102" i="1" l="1"/>
  <c r="C1102" i="1"/>
  <c r="F1102" i="1" s="1"/>
  <c r="G1102" i="1" s="1"/>
  <c r="H1102" i="1"/>
  <c r="I1102" i="1"/>
  <c r="E1103" i="1" l="1"/>
  <c r="C1103" i="1"/>
  <c r="F1103" i="1" s="1"/>
  <c r="G1103" i="1" s="1"/>
  <c r="I1103" i="1"/>
  <c r="H1103" i="1"/>
  <c r="E1104" i="1" l="1"/>
  <c r="C1104" i="1"/>
  <c r="F1104" i="1" s="1"/>
  <c r="G1104" i="1" s="1"/>
  <c r="I1104" i="1"/>
  <c r="H1104" i="1"/>
  <c r="E1105" i="1" l="1"/>
  <c r="C1105" i="1"/>
  <c r="F1105" i="1" s="1"/>
  <c r="G1105" i="1" s="1"/>
  <c r="I1105" i="1"/>
  <c r="H1105" i="1"/>
  <c r="E1106" i="1" l="1"/>
  <c r="C1106" i="1"/>
  <c r="F1106" i="1" s="1"/>
  <c r="G1106" i="1" s="1"/>
  <c r="H1106" i="1"/>
  <c r="I1106" i="1"/>
  <c r="E1107" i="1" l="1"/>
  <c r="C1107" i="1"/>
  <c r="F1107" i="1" s="1"/>
  <c r="G1107" i="1" s="1"/>
  <c r="I1107" i="1"/>
  <c r="H1107" i="1"/>
  <c r="E1108" i="1" l="1"/>
  <c r="C1108" i="1"/>
  <c r="F1108" i="1" s="1"/>
  <c r="G1108" i="1" s="1"/>
  <c r="I1108" i="1"/>
  <c r="H1108" i="1"/>
  <c r="E1109" i="1" l="1"/>
  <c r="C1109" i="1"/>
  <c r="F1109" i="1" s="1"/>
  <c r="G1109" i="1" s="1"/>
  <c r="I1109" i="1"/>
  <c r="H1109" i="1"/>
  <c r="E1110" i="1" l="1"/>
  <c r="C1110" i="1"/>
  <c r="F1110" i="1" s="1"/>
  <c r="G1110" i="1" s="1"/>
  <c r="H1110" i="1"/>
  <c r="I1110" i="1"/>
  <c r="E1111" i="1" l="1"/>
  <c r="C1111" i="1"/>
  <c r="F1111" i="1" s="1"/>
  <c r="G1111" i="1" s="1"/>
  <c r="I1111" i="1"/>
  <c r="H1111" i="1"/>
  <c r="E1112" i="1" l="1"/>
  <c r="C1112" i="1"/>
  <c r="I1112" i="1"/>
  <c r="H1112" i="1"/>
  <c r="F1112" i="1" l="1"/>
  <c r="G1112" i="1" s="1"/>
  <c r="E1113" i="1"/>
  <c r="C1113" i="1"/>
  <c r="F1113" i="1" s="1"/>
  <c r="G1113" i="1" s="1"/>
  <c r="I1113" i="1"/>
  <c r="H1113" i="1"/>
  <c r="E1114" i="1" l="1"/>
  <c r="C1114" i="1"/>
  <c r="F1114" i="1" s="1"/>
  <c r="G1114" i="1" s="1"/>
  <c r="H1114" i="1"/>
  <c r="I1114" i="1"/>
  <c r="E1115" i="1" l="1"/>
  <c r="C1115" i="1"/>
  <c r="F1115" i="1" s="1"/>
  <c r="G1115" i="1" s="1"/>
  <c r="I1115" i="1"/>
  <c r="H1115" i="1"/>
  <c r="E1116" i="1" l="1"/>
  <c r="C1116" i="1"/>
  <c r="F1116" i="1" s="1"/>
  <c r="G1116" i="1" s="1"/>
  <c r="I1116" i="1"/>
  <c r="H1116" i="1"/>
  <c r="E1117" i="1" l="1"/>
  <c r="C1117" i="1"/>
  <c r="F1117" i="1" s="1"/>
  <c r="G1117" i="1" s="1"/>
  <c r="I1117" i="1"/>
  <c r="H1117" i="1"/>
  <c r="E1118" i="1" l="1"/>
  <c r="C1118" i="1"/>
  <c r="F1118" i="1" s="1"/>
  <c r="G1118" i="1" s="1"/>
  <c r="H1118" i="1"/>
  <c r="I1118" i="1"/>
  <c r="E1119" i="1" l="1"/>
  <c r="C1119" i="1"/>
  <c r="F1119" i="1" s="1"/>
  <c r="G1119" i="1" s="1"/>
  <c r="I1119" i="1"/>
  <c r="H1119" i="1"/>
  <c r="E1120" i="1" l="1"/>
  <c r="C1120" i="1"/>
  <c r="F1120" i="1" s="1"/>
  <c r="G1120" i="1" s="1"/>
  <c r="I1120" i="1"/>
  <c r="H1120" i="1"/>
  <c r="E1121" i="1" l="1"/>
  <c r="C1121" i="1"/>
  <c r="F1121" i="1" s="1"/>
  <c r="G1121" i="1" s="1"/>
  <c r="I1121" i="1"/>
  <c r="H1121" i="1"/>
  <c r="E1122" i="1" l="1"/>
  <c r="C1122" i="1"/>
  <c r="F1122" i="1" s="1"/>
  <c r="G1122" i="1" s="1"/>
  <c r="H1122" i="1"/>
  <c r="I1122" i="1"/>
  <c r="E1123" i="1" l="1"/>
  <c r="C1123" i="1"/>
  <c r="F1123" i="1" s="1"/>
  <c r="G1123" i="1" s="1"/>
  <c r="I1123" i="1"/>
  <c r="H1123" i="1"/>
  <c r="E1124" i="1" l="1"/>
  <c r="C1124" i="1"/>
  <c r="F1124" i="1" s="1"/>
  <c r="G1124" i="1" s="1"/>
  <c r="I1124" i="1"/>
  <c r="H1124" i="1"/>
  <c r="E1125" i="1" l="1"/>
  <c r="C1125" i="1"/>
  <c r="F1125" i="1" s="1"/>
  <c r="G1125" i="1" s="1"/>
  <c r="I1125" i="1"/>
  <c r="H1125" i="1"/>
  <c r="E1126" i="1" l="1"/>
  <c r="C1126" i="1"/>
  <c r="F1126" i="1" s="1"/>
  <c r="G1126" i="1" s="1"/>
  <c r="H1126" i="1"/>
  <c r="I1126" i="1"/>
  <c r="E1127" i="1" l="1"/>
  <c r="C1127" i="1"/>
  <c r="I1127" i="1"/>
  <c r="H1127" i="1"/>
  <c r="F1127" i="1" l="1"/>
  <c r="G1127" i="1" s="1"/>
  <c r="E1128" i="1" s="1"/>
  <c r="C1128" i="1"/>
  <c r="I1128" i="1"/>
  <c r="H1128" i="1"/>
  <c r="F1128" i="1" l="1"/>
  <c r="G1128" i="1" s="1"/>
  <c r="E1129" i="1"/>
  <c r="C1129" i="1"/>
  <c r="F1129" i="1" s="1"/>
  <c r="G1129" i="1" s="1"/>
  <c r="I1129" i="1"/>
  <c r="H1129" i="1"/>
  <c r="E1130" i="1" l="1"/>
  <c r="C1130" i="1"/>
  <c r="F1130" i="1" s="1"/>
  <c r="G1130" i="1" s="1"/>
  <c r="H1130" i="1"/>
  <c r="I1130" i="1"/>
  <c r="E1131" i="1" l="1"/>
  <c r="C1131" i="1"/>
  <c r="F1131" i="1" s="1"/>
  <c r="G1131" i="1" s="1"/>
  <c r="I1131" i="1"/>
  <c r="H1131" i="1"/>
  <c r="E1132" i="1" l="1"/>
  <c r="C1132" i="1"/>
  <c r="F1132" i="1" s="1"/>
  <c r="G1132" i="1" s="1"/>
  <c r="I1132" i="1"/>
  <c r="H1132" i="1"/>
  <c r="E1133" i="1" l="1"/>
  <c r="C1133" i="1"/>
  <c r="F1133" i="1" s="1"/>
  <c r="G1133" i="1" s="1"/>
  <c r="I1133" i="1"/>
  <c r="H1133" i="1"/>
  <c r="E1134" i="1" l="1"/>
  <c r="C1134" i="1"/>
  <c r="F1134" i="1" s="1"/>
  <c r="G1134" i="1" s="1"/>
  <c r="H1134" i="1"/>
  <c r="I1134" i="1"/>
  <c r="E1135" i="1" l="1"/>
  <c r="C1135" i="1"/>
  <c r="F1135" i="1" s="1"/>
  <c r="G1135" i="1" s="1"/>
  <c r="I1135" i="1"/>
  <c r="H1135" i="1"/>
  <c r="E1136" i="1" l="1"/>
  <c r="C1136" i="1"/>
  <c r="F1136" i="1" s="1"/>
  <c r="G1136" i="1" s="1"/>
  <c r="I1136" i="1"/>
  <c r="H1136" i="1"/>
  <c r="E1137" i="1" l="1"/>
  <c r="C1137" i="1"/>
  <c r="F1137" i="1" s="1"/>
  <c r="G1137" i="1" s="1"/>
  <c r="I1137" i="1"/>
  <c r="H1137" i="1"/>
  <c r="E1138" i="1" l="1"/>
  <c r="C1138" i="1"/>
  <c r="F1138" i="1" s="1"/>
  <c r="G1138" i="1" s="1"/>
  <c r="H1138" i="1"/>
  <c r="I1138" i="1"/>
  <c r="E1139" i="1" l="1"/>
  <c r="C1139" i="1"/>
  <c r="F1139" i="1" s="1"/>
  <c r="G1139" i="1" s="1"/>
  <c r="I1139" i="1"/>
  <c r="H1139" i="1"/>
  <c r="E1140" i="1" l="1"/>
  <c r="C1140" i="1"/>
  <c r="F1140" i="1" s="1"/>
  <c r="G1140" i="1" s="1"/>
  <c r="H1140" i="1"/>
  <c r="I1140" i="1"/>
  <c r="E1141" i="1" l="1"/>
  <c r="C1141" i="1"/>
  <c r="F1141" i="1" s="1"/>
  <c r="G1141" i="1" s="1"/>
  <c r="I1141" i="1"/>
  <c r="H1141" i="1"/>
  <c r="E1142" i="1" l="1"/>
  <c r="C1142" i="1"/>
  <c r="F1142" i="1" s="1"/>
  <c r="G1142" i="1" s="1"/>
  <c r="H1142" i="1"/>
  <c r="I1142" i="1"/>
  <c r="E1143" i="1" l="1"/>
  <c r="C1143" i="1"/>
  <c r="F1143" i="1" s="1"/>
  <c r="G1143" i="1" s="1"/>
  <c r="I1143" i="1"/>
  <c r="H1143" i="1"/>
  <c r="E1144" i="1" l="1"/>
  <c r="C1144" i="1"/>
  <c r="F1144" i="1" s="1"/>
  <c r="G1144" i="1" s="1"/>
  <c r="H1144" i="1"/>
  <c r="I1144" i="1"/>
  <c r="E1145" i="1" l="1"/>
  <c r="C1145" i="1"/>
  <c r="F1145" i="1" s="1"/>
  <c r="G1145" i="1" s="1"/>
  <c r="I1145" i="1"/>
  <c r="H1145" i="1"/>
  <c r="E1146" i="1" l="1"/>
  <c r="C1146" i="1"/>
  <c r="F1146" i="1" s="1"/>
  <c r="G1146" i="1" s="1"/>
  <c r="I1146" i="1"/>
  <c r="H1146" i="1"/>
  <c r="E1147" i="1" l="1"/>
  <c r="C1147" i="1"/>
  <c r="F1147" i="1" s="1"/>
  <c r="G1147" i="1" s="1"/>
  <c r="I1147" i="1"/>
  <c r="H1147" i="1"/>
  <c r="E1148" i="1" l="1"/>
  <c r="C1148" i="1"/>
  <c r="F1148" i="1" s="1"/>
  <c r="G1148" i="1" s="1"/>
  <c r="H1148" i="1"/>
  <c r="I1148" i="1"/>
  <c r="E1149" i="1" l="1"/>
  <c r="C1149" i="1"/>
  <c r="F1149" i="1" s="1"/>
  <c r="G1149" i="1" s="1"/>
  <c r="I1149" i="1"/>
  <c r="H1149" i="1"/>
  <c r="E1150" i="1" l="1"/>
  <c r="C1150" i="1"/>
  <c r="F1150" i="1" s="1"/>
  <c r="G1150" i="1" s="1"/>
  <c r="I1150" i="1"/>
  <c r="H1150" i="1"/>
  <c r="E1151" i="1" l="1"/>
  <c r="C1151" i="1"/>
  <c r="F1151" i="1" s="1"/>
  <c r="G1151" i="1" s="1"/>
  <c r="I1151" i="1"/>
  <c r="H1151" i="1"/>
  <c r="E1152" i="1" l="1"/>
  <c r="C1152" i="1"/>
  <c r="F1152" i="1" s="1"/>
  <c r="G1152" i="1" s="1"/>
  <c r="H1152" i="1"/>
  <c r="I1152" i="1"/>
  <c r="E1153" i="1" l="1"/>
  <c r="C1153" i="1"/>
  <c r="F1153" i="1" s="1"/>
  <c r="G1153" i="1" s="1"/>
  <c r="I1153" i="1"/>
  <c r="H1153" i="1"/>
  <c r="E1154" i="1" l="1"/>
  <c r="C1154" i="1"/>
  <c r="F1154" i="1" s="1"/>
  <c r="G1154" i="1" s="1"/>
  <c r="I1154" i="1"/>
  <c r="H1154" i="1"/>
  <c r="E1155" i="1" l="1"/>
  <c r="C1155" i="1"/>
  <c r="F1155" i="1" s="1"/>
  <c r="G1155" i="1" s="1"/>
  <c r="I1155" i="1"/>
  <c r="H1155" i="1"/>
  <c r="E1156" i="1" l="1"/>
  <c r="C1156" i="1"/>
  <c r="F1156" i="1" s="1"/>
  <c r="G1156" i="1" s="1"/>
  <c r="H1156" i="1"/>
  <c r="I1156" i="1"/>
  <c r="E1157" i="1" l="1"/>
  <c r="C1157" i="1"/>
  <c r="F1157" i="1" s="1"/>
  <c r="G1157" i="1" s="1"/>
  <c r="I1157" i="1"/>
  <c r="H1157" i="1"/>
  <c r="E1158" i="1" l="1"/>
  <c r="C1158" i="1"/>
  <c r="F1158" i="1" s="1"/>
  <c r="G1158" i="1" s="1"/>
  <c r="I1158" i="1"/>
  <c r="H1158" i="1"/>
  <c r="E1159" i="1" l="1"/>
  <c r="C1159" i="1"/>
  <c r="F1159" i="1" s="1"/>
  <c r="G1159" i="1" s="1"/>
  <c r="I1159" i="1"/>
  <c r="H1159" i="1"/>
  <c r="E1160" i="1" l="1"/>
  <c r="C1160" i="1"/>
  <c r="F1160" i="1" s="1"/>
  <c r="G1160" i="1" s="1"/>
  <c r="H1160" i="1"/>
  <c r="I1160" i="1"/>
  <c r="E1161" i="1" l="1"/>
  <c r="C1161" i="1"/>
  <c r="F1161" i="1" s="1"/>
  <c r="G1161" i="1" s="1"/>
  <c r="I1161" i="1"/>
  <c r="H1161" i="1"/>
  <c r="E1162" i="1" l="1"/>
  <c r="C1162" i="1"/>
  <c r="F1162" i="1" s="1"/>
  <c r="G1162" i="1" s="1"/>
  <c r="I1162" i="1"/>
  <c r="H1162" i="1"/>
  <c r="E1163" i="1" l="1"/>
  <c r="C1163" i="1"/>
  <c r="F1163" i="1" s="1"/>
  <c r="G1163" i="1" s="1"/>
  <c r="I1163" i="1"/>
  <c r="H1163" i="1"/>
  <c r="E1164" i="1" l="1"/>
  <c r="C1164" i="1"/>
  <c r="F1164" i="1" s="1"/>
  <c r="G1164" i="1" s="1"/>
  <c r="H1164" i="1"/>
  <c r="I1164" i="1"/>
  <c r="E1165" i="1" l="1"/>
  <c r="C1165" i="1"/>
  <c r="F1165" i="1" s="1"/>
  <c r="G1165" i="1" s="1"/>
  <c r="I1165" i="1"/>
  <c r="H1165" i="1"/>
  <c r="E1166" i="1" l="1"/>
  <c r="C1166" i="1"/>
  <c r="F1166" i="1" s="1"/>
  <c r="G1166" i="1" s="1"/>
  <c r="I1166" i="1"/>
  <c r="H1166" i="1"/>
  <c r="E1167" i="1" l="1"/>
  <c r="C1167" i="1"/>
  <c r="F1167" i="1" s="1"/>
  <c r="G1167" i="1" s="1"/>
  <c r="I1167" i="1"/>
  <c r="H1167" i="1"/>
  <c r="E1168" i="1" l="1"/>
  <c r="C1168" i="1"/>
  <c r="F1168" i="1" s="1"/>
  <c r="G1168" i="1" s="1"/>
  <c r="H1168" i="1"/>
  <c r="I1168" i="1"/>
  <c r="E1169" i="1" l="1"/>
  <c r="C1169" i="1"/>
  <c r="F1169" i="1" s="1"/>
  <c r="G1169" i="1" s="1"/>
  <c r="I1169" i="1"/>
  <c r="H1169" i="1"/>
  <c r="E1170" i="1" l="1"/>
  <c r="C1170" i="1"/>
  <c r="F1170" i="1" s="1"/>
  <c r="G1170" i="1" s="1"/>
  <c r="I1170" i="1"/>
  <c r="H1170" i="1"/>
  <c r="E1171" i="1" l="1"/>
  <c r="C1171" i="1"/>
  <c r="F1171" i="1" s="1"/>
  <c r="G1171" i="1" s="1"/>
  <c r="I1171" i="1"/>
  <c r="H1171" i="1"/>
  <c r="E1172" i="1" l="1"/>
  <c r="C1172" i="1"/>
  <c r="F1172" i="1" s="1"/>
  <c r="G1172" i="1" s="1"/>
  <c r="H1172" i="1"/>
  <c r="I1172" i="1"/>
  <c r="E1173" i="1" l="1"/>
  <c r="C1173" i="1"/>
  <c r="F1173" i="1" s="1"/>
  <c r="G1173" i="1" s="1"/>
  <c r="I1173" i="1"/>
  <c r="H1173" i="1"/>
  <c r="E1174" i="1" l="1"/>
  <c r="C1174" i="1"/>
  <c r="F1174" i="1" s="1"/>
  <c r="G1174" i="1" s="1"/>
  <c r="I1174" i="1"/>
  <c r="H1174" i="1"/>
  <c r="E1175" i="1" l="1"/>
  <c r="C1175" i="1"/>
  <c r="F1175" i="1" s="1"/>
  <c r="G1175" i="1" s="1"/>
  <c r="I1175" i="1"/>
  <c r="H1175" i="1"/>
  <c r="E1176" i="1" l="1"/>
  <c r="C1176" i="1"/>
  <c r="H1176" i="1"/>
  <c r="I1176" i="1"/>
  <c r="F1176" i="1" l="1"/>
  <c r="G1176" i="1" s="1"/>
  <c r="E1177" i="1" s="1"/>
  <c r="C1177" i="1"/>
  <c r="I1177" i="1"/>
  <c r="H1177" i="1"/>
  <c r="F1177" i="1" l="1"/>
  <c r="G1177" i="1" s="1"/>
  <c r="E1178" i="1" s="1"/>
  <c r="C1178" i="1"/>
  <c r="I1178" i="1"/>
  <c r="H1178" i="1"/>
  <c r="F1178" i="1" l="1"/>
  <c r="G1178" i="1" s="1"/>
  <c r="E1179" i="1"/>
  <c r="C1179" i="1"/>
  <c r="F1179" i="1" s="1"/>
  <c r="G1179" i="1" s="1"/>
  <c r="I1179" i="1"/>
  <c r="H1179" i="1"/>
  <c r="E1180" i="1" l="1"/>
  <c r="C1180" i="1"/>
  <c r="F1180" i="1" s="1"/>
  <c r="G1180" i="1" s="1"/>
  <c r="H1180" i="1"/>
  <c r="I1180" i="1"/>
  <c r="E1181" i="1" l="1"/>
  <c r="C1181" i="1"/>
  <c r="F1181" i="1" s="1"/>
  <c r="G1181" i="1" s="1"/>
  <c r="I1181" i="1"/>
  <c r="H1181" i="1"/>
  <c r="E1182" i="1" l="1"/>
  <c r="C1182" i="1"/>
  <c r="F1182" i="1" s="1"/>
  <c r="G1182" i="1" s="1"/>
  <c r="I1182" i="1"/>
  <c r="H1182" i="1"/>
  <c r="E1183" i="1" l="1"/>
  <c r="C1183" i="1"/>
  <c r="F1183" i="1" s="1"/>
  <c r="G1183" i="1" s="1"/>
  <c r="I1183" i="1"/>
  <c r="H1183" i="1"/>
  <c r="E1184" i="1" l="1"/>
  <c r="C1184" i="1"/>
  <c r="F1184" i="1" s="1"/>
  <c r="G1184" i="1" s="1"/>
  <c r="H1184" i="1"/>
  <c r="I1184" i="1"/>
  <c r="E1185" i="1" l="1"/>
  <c r="C1185" i="1"/>
  <c r="F1185" i="1" s="1"/>
  <c r="G1185" i="1" s="1"/>
  <c r="I1185" i="1"/>
  <c r="H1185" i="1"/>
  <c r="E1186" i="1" l="1"/>
  <c r="C1186" i="1"/>
  <c r="F1186" i="1" s="1"/>
  <c r="G1186" i="1" s="1"/>
  <c r="I1186" i="1"/>
  <c r="H1186" i="1"/>
  <c r="E1187" i="1" l="1"/>
  <c r="C1187" i="1"/>
  <c r="F1187" i="1" s="1"/>
  <c r="G1187" i="1" s="1"/>
  <c r="I1187" i="1"/>
  <c r="H1187" i="1"/>
  <c r="E1188" i="1" l="1"/>
  <c r="C1188" i="1"/>
  <c r="F1188" i="1" s="1"/>
  <c r="G1188" i="1" s="1"/>
  <c r="H1188" i="1"/>
  <c r="I1188" i="1"/>
  <c r="E1189" i="1" l="1"/>
  <c r="C1189" i="1"/>
  <c r="I1189" i="1"/>
  <c r="H1189" i="1"/>
  <c r="F1189" i="1" l="1"/>
  <c r="G1189" i="1" s="1"/>
  <c r="E1190" i="1" s="1"/>
  <c r="C1190" i="1"/>
  <c r="I1190" i="1"/>
  <c r="H1190" i="1"/>
  <c r="F1190" i="1" l="1"/>
  <c r="G1190" i="1" s="1"/>
  <c r="E1191" i="1" s="1"/>
  <c r="C1191" i="1"/>
  <c r="I1191" i="1"/>
  <c r="H1191" i="1"/>
  <c r="F1191" i="1" l="1"/>
  <c r="G1191" i="1" s="1"/>
  <c r="H1192" i="1"/>
  <c r="I1192" i="1"/>
  <c r="E1192" i="1" l="1"/>
  <c r="C1192" i="1"/>
  <c r="F1192" i="1" s="1"/>
  <c r="G1192" i="1" s="1"/>
  <c r="I1193" i="1"/>
  <c r="H1193" i="1"/>
  <c r="E1193" i="1" l="1"/>
  <c r="C1193" i="1"/>
  <c r="F1193" i="1" s="1"/>
  <c r="G1193" i="1" s="1"/>
  <c r="I1194" i="1"/>
  <c r="H1194" i="1"/>
  <c r="E1194" i="1" l="1"/>
  <c r="C1194" i="1"/>
  <c r="F1194" i="1" s="1"/>
  <c r="G1194" i="1" s="1"/>
  <c r="I1195" i="1"/>
  <c r="H1195" i="1"/>
  <c r="E1195" i="1" l="1"/>
  <c r="C1195" i="1"/>
  <c r="F1195" i="1" s="1"/>
  <c r="G1195" i="1" s="1"/>
  <c r="H1196" i="1"/>
  <c r="I1196" i="1"/>
  <c r="E1196" i="1" l="1"/>
  <c r="C1196" i="1"/>
  <c r="F1196" i="1" s="1"/>
  <c r="G1196" i="1" s="1"/>
  <c r="I1197" i="1"/>
  <c r="H1197" i="1"/>
  <c r="E1197" i="1" l="1"/>
  <c r="C1197" i="1"/>
  <c r="F1197" i="1" s="1"/>
  <c r="G1197" i="1" s="1"/>
  <c r="I1198" i="1"/>
  <c r="H1198" i="1"/>
  <c r="E1198" i="1" l="1"/>
  <c r="C1198" i="1"/>
  <c r="F1198" i="1" s="1"/>
  <c r="G1198" i="1" s="1"/>
  <c r="I1199" i="1"/>
  <c r="H1199" i="1"/>
  <c r="E1199" i="1" l="1"/>
  <c r="C1199" i="1"/>
  <c r="F1199" i="1" s="1"/>
  <c r="G1199" i="1" s="1"/>
  <c r="H1200" i="1"/>
  <c r="I1200" i="1"/>
  <c r="E1200" i="1" l="1"/>
  <c r="C1200" i="1"/>
  <c r="F1200" i="1" s="1"/>
  <c r="G1200" i="1" s="1"/>
  <c r="I1201" i="1"/>
  <c r="H1201" i="1"/>
  <c r="E1201" i="1" l="1"/>
  <c r="C1201" i="1"/>
  <c r="F1201" i="1" s="1"/>
  <c r="G1201" i="1" s="1"/>
  <c r="I1202" i="1"/>
  <c r="H1202" i="1"/>
  <c r="E1202" i="1" l="1"/>
  <c r="C1202" i="1"/>
  <c r="F1202" i="1" s="1"/>
  <c r="G1202" i="1" s="1"/>
  <c r="I1203" i="1"/>
  <c r="H1203" i="1"/>
  <c r="E1203" i="1" l="1"/>
  <c r="C1203" i="1"/>
  <c r="F1203" i="1" s="1"/>
  <c r="G1203" i="1" s="1"/>
  <c r="H1204" i="1"/>
  <c r="I1204" i="1"/>
  <c r="E1204" i="1" l="1"/>
  <c r="C1204" i="1"/>
  <c r="F1204" i="1" s="1"/>
  <c r="G1204" i="1" s="1"/>
  <c r="I1205" i="1"/>
  <c r="H1205" i="1"/>
  <c r="E1205" i="1" l="1"/>
  <c r="C1205" i="1"/>
  <c r="F1205" i="1" s="1"/>
  <c r="G1205" i="1" s="1"/>
  <c r="I1206" i="1"/>
  <c r="H1206" i="1"/>
  <c r="E1206" i="1" l="1"/>
  <c r="C1206" i="1"/>
  <c r="F1206" i="1" s="1"/>
  <c r="G1206" i="1" s="1"/>
  <c r="I1207" i="1"/>
  <c r="H1207" i="1"/>
  <c r="E1207" i="1" l="1"/>
  <c r="C1207" i="1"/>
  <c r="F1207" i="1" s="1"/>
  <c r="G1207" i="1" s="1"/>
  <c r="H1208" i="1"/>
  <c r="I1208" i="1"/>
  <c r="E1208" i="1" l="1"/>
  <c r="C1208" i="1"/>
  <c r="F1208" i="1" s="1"/>
  <c r="G1208" i="1" s="1"/>
  <c r="I1209" i="1"/>
  <c r="H1209" i="1"/>
  <c r="E1209" i="1" l="1"/>
  <c r="C1209" i="1"/>
  <c r="F1209" i="1" s="1"/>
  <c r="G1209" i="1" s="1"/>
  <c r="I1210" i="1"/>
  <c r="H1210" i="1"/>
  <c r="E1210" i="1" l="1"/>
  <c r="C1210" i="1"/>
  <c r="F1210" i="1" s="1"/>
  <c r="G1210" i="1" s="1"/>
  <c r="I1211" i="1"/>
  <c r="H1211" i="1"/>
  <c r="E1211" i="1" l="1"/>
  <c r="C1211" i="1"/>
  <c r="F1211" i="1" s="1"/>
  <c r="G1211" i="1" s="1"/>
  <c r="H1212" i="1"/>
  <c r="I1212" i="1"/>
  <c r="E1212" i="1" l="1"/>
  <c r="C1212" i="1"/>
  <c r="F1212" i="1" s="1"/>
  <c r="G1212" i="1" s="1"/>
  <c r="I1213" i="1"/>
  <c r="H1213" i="1"/>
  <c r="E1213" i="1" l="1"/>
  <c r="C1213" i="1"/>
  <c r="F1213" i="1" s="1"/>
  <c r="G1213" i="1" s="1"/>
  <c r="I1214" i="1"/>
  <c r="H1214" i="1"/>
  <c r="E1214" i="1" l="1"/>
  <c r="C1214" i="1"/>
  <c r="F1214" i="1" s="1"/>
  <c r="G1214" i="1" s="1"/>
  <c r="I1215" i="1"/>
  <c r="H1215" i="1"/>
  <c r="E1215" i="1" l="1"/>
  <c r="C1215" i="1"/>
  <c r="F1215" i="1" s="1"/>
  <c r="G1215" i="1" s="1"/>
  <c r="H1216" i="1"/>
  <c r="I1216" i="1"/>
  <c r="E1216" i="1" l="1"/>
  <c r="C1216" i="1"/>
  <c r="F1216" i="1" s="1"/>
  <c r="G1216" i="1" s="1"/>
  <c r="I1217" i="1"/>
  <c r="H1217" i="1"/>
  <c r="E1217" i="1" l="1"/>
  <c r="C1217" i="1"/>
  <c r="F1217" i="1" s="1"/>
  <c r="G1217" i="1" s="1"/>
  <c r="I1218" i="1"/>
  <c r="H1218" i="1"/>
  <c r="E1218" i="1" l="1"/>
  <c r="C1218" i="1"/>
  <c r="F1218" i="1" s="1"/>
  <c r="G1218" i="1" s="1"/>
  <c r="I1219" i="1"/>
  <c r="H1219" i="1"/>
  <c r="E1219" i="1" l="1"/>
  <c r="C1219" i="1"/>
  <c r="F1219" i="1" s="1"/>
  <c r="G1219" i="1" s="1"/>
  <c r="H1220" i="1"/>
  <c r="I1220" i="1"/>
  <c r="E1220" i="1" l="1"/>
  <c r="C1220" i="1"/>
  <c r="F1220" i="1" s="1"/>
  <c r="G1220" i="1" s="1"/>
  <c r="I1221" i="1"/>
  <c r="H1221" i="1"/>
  <c r="E1221" i="1" l="1"/>
  <c r="C1221" i="1"/>
  <c r="F1221" i="1" s="1"/>
  <c r="G1221" i="1" s="1"/>
  <c r="I1222" i="1"/>
  <c r="H1222" i="1"/>
  <c r="E1222" i="1" l="1"/>
  <c r="C1222" i="1"/>
  <c r="F1222" i="1" s="1"/>
  <c r="G1222" i="1" s="1"/>
  <c r="I1223" i="1"/>
  <c r="H1223" i="1"/>
  <c r="E1223" i="1" l="1"/>
  <c r="C1223" i="1"/>
  <c r="F1223" i="1" s="1"/>
  <c r="G1223" i="1" s="1"/>
  <c r="H1224" i="1"/>
  <c r="I1224" i="1"/>
  <c r="E1224" i="1" l="1"/>
  <c r="C1224" i="1"/>
  <c r="F1224" i="1" s="1"/>
  <c r="G1224" i="1" s="1"/>
  <c r="I1225" i="1"/>
  <c r="H1225" i="1"/>
  <c r="E1225" i="1" l="1"/>
  <c r="C1225" i="1"/>
  <c r="F1225" i="1" s="1"/>
  <c r="G1225" i="1" s="1"/>
  <c r="I1226" i="1"/>
  <c r="H1226" i="1"/>
  <c r="E1226" i="1" l="1"/>
  <c r="C1226" i="1"/>
  <c r="F1226" i="1" s="1"/>
  <c r="G1226" i="1" s="1"/>
  <c r="I1227" i="1"/>
  <c r="H1227" i="1"/>
  <c r="E1227" i="1" l="1"/>
  <c r="C1227" i="1"/>
  <c r="F1227" i="1" s="1"/>
  <c r="G1227" i="1" s="1"/>
  <c r="H1228" i="1"/>
  <c r="I1228" i="1"/>
  <c r="E1228" i="1" l="1"/>
  <c r="C1228" i="1"/>
  <c r="F1228" i="1" s="1"/>
  <c r="G1228" i="1" s="1"/>
  <c r="I1229" i="1"/>
  <c r="H1229" i="1"/>
  <c r="E1229" i="1" l="1"/>
  <c r="C1229" i="1"/>
  <c r="F1229" i="1" s="1"/>
  <c r="G1229" i="1" s="1"/>
  <c r="I1230" i="1"/>
  <c r="H1230" i="1"/>
  <c r="E1230" i="1" l="1"/>
  <c r="C1230" i="1"/>
  <c r="I1231" i="1"/>
  <c r="H1231" i="1"/>
  <c r="F1230" i="1" l="1"/>
  <c r="G1230" i="1" s="1"/>
  <c r="E1231" i="1"/>
  <c r="C1231" i="1"/>
  <c r="F1231" i="1" s="1"/>
  <c r="G1231" i="1" s="1"/>
  <c r="H1232" i="1"/>
  <c r="I1232" i="1"/>
  <c r="E1232" i="1" l="1"/>
  <c r="C1232" i="1"/>
  <c r="F1232" i="1" s="1"/>
  <c r="G1232" i="1" s="1"/>
  <c r="I1233" i="1"/>
  <c r="H1233" i="1"/>
  <c r="E1233" i="1" l="1"/>
  <c r="C1233" i="1"/>
  <c r="F1233" i="1" s="1"/>
  <c r="G1233" i="1" s="1"/>
  <c r="I1234" i="1"/>
  <c r="H1234" i="1"/>
  <c r="E1234" i="1" l="1"/>
  <c r="C1234" i="1"/>
  <c r="F1234" i="1" s="1"/>
  <c r="G1234" i="1" s="1"/>
  <c r="I1235" i="1"/>
  <c r="H1235" i="1"/>
  <c r="E1235" i="1" l="1"/>
  <c r="C1235" i="1"/>
  <c r="F1235" i="1" s="1"/>
  <c r="G1235" i="1" s="1"/>
  <c r="H1236" i="1"/>
  <c r="I1236" i="1"/>
  <c r="E1236" i="1" l="1"/>
  <c r="C1236" i="1"/>
  <c r="F1236" i="1" s="1"/>
  <c r="G1236" i="1" s="1"/>
  <c r="I1237" i="1"/>
  <c r="H1237" i="1"/>
  <c r="E1237" i="1" l="1"/>
  <c r="C1237" i="1"/>
  <c r="F1237" i="1" s="1"/>
  <c r="G1237" i="1" s="1"/>
  <c r="I1238" i="1"/>
  <c r="H1238" i="1"/>
  <c r="E1238" i="1" l="1"/>
  <c r="C1238" i="1"/>
  <c r="F1238" i="1" s="1"/>
  <c r="G1238" i="1" s="1"/>
  <c r="I1239" i="1"/>
  <c r="H1239" i="1"/>
  <c r="E1239" i="1" l="1"/>
  <c r="C1239" i="1"/>
  <c r="F1239" i="1" s="1"/>
  <c r="G1239" i="1" s="1"/>
  <c r="H1240" i="1"/>
  <c r="I1240" i="1"/>
  <c r="E1240" i="1" l="1"/>
  <c r="C1240" i="1"/>
  <c r="F1240" i="1" s="1"/>
  <c r="G1240" i="1" s="1"/>
  <c r="I1241" i="1"/>
  <c r="H1241" i="1"/>
  <c r="E1241" i="1" l="1"/>
  <c r="C1241" i="1"/>
  <c r="F1241" i="1" s="1"/>
  <c r="G1241" i="1" s="1"/>
  <c r="I1242" i="1"/>
  <c r="H1242" i="1"/>
  <c r="E1242" i="1" l="1"/>
  <c r="C1242" i="1"/>
  <c r="I1243" i="1"/>
  <c r="H1243" i="1"/>
  <c r="F1242" i="1" l="1"/>
  <c r="G1242" i="1" s="1"/>
  <c r="E1243" i="1"/>
  <c r="C1243" i="1"/>
  <c r="H1244" i="1"/>
  <c r="I1244" i="1"/>
  <c r="F1243" i="1" l="1"/>
  <c r="G1243" i="1" s="1"/>
  <c r="E1244" i="1" s="1"/>
  <c r="C1244" i="1"/>
  <c r="I1245" i="1"/>
  <c r="H1245" i="1"/>
  <c r="F1244" i="1" l="1"/>
  <c r="G1244" i="1" s="1"/>
  <c r="E1245" i="1"/>
  <c r="C1245" i="1"/>
  <c r="F1245" i="1" s="1"/>
  <c r="G1245" i="1" s="1"/>
  <c r="I1246" i="1"/>
  <c r="H1246" i="1"/>
  <c r="E1246" i="1" l="1"/>
  <c r="C1246" i="1"/>
  <c r="F1246" i="1" s="1"/>
  <c r="G1246" i="1" s="1"/>
  <c r="I1247" i="1"/>
  <c r="H1247" i="1"/>
  <c r="E1247" i="1" l="1"/>
  <c r="C1247" i="1"/>
  <c r="F1247" i="1" s="1"/>
  <c r="G1247" i="1" s="1"/>
  <c r="H1248" i="1"/>
  <c r="I1248" i="1"/>
  <c r="E1248" i="1" l="1"/>
  <c r="C1248" i="1"/>
  <c r="F1248" i="1" s="1"/>
  <c r="G1248" i="1" s="1"/>
  <c r="I1249" i="1"/>
  <c r="H1249" i="1"/>
  <c r="E1249" i="1" l="1"/>
  <c r="C1249" i="1"/>
  <c r="F1249" i="1" s="1"/>
  <c r="G1249" i="1" s="1"/>
  <c r="I1250" i="1"/>
  <c r="H1250" i="1"/>
  <c r="E1250" i="1" l="1"/>
  <c r="C1250" i="1"/>
  <c r="F1250" i="1" s="1"/>
  <c r="G1250" i="1" s="1"/>
  <c r="I1251" i="1"/>
  <c r="H1251" i="1"/>
  <c r="E1251" i="1" l="1"/>
  <c r="C1251" i="1"/>
  <c r="F1251" i="1" s="1"/>
  <c r="G1251" i="1" s="1"/>
  <c r="H1252" i="1"/>
  <c r="I1252" i="1"/>
  <c r="E1252" i="1" l="1"/>
  <c r="C1252" i="1"/>
  <c r="F1252" i="1" s="1"/>
  <c r="G1252" i="1" s="1"/>
  <c r="I1253" i="1"/>
  <c r="H1253" i="1"/>
  <c r="E1253" i="1" l="1"/>
  <c r="C1253" i="1"/>
  <c r="F1253" i="1" s="1"/>
  <c r="G1253" i="1" s="1"/>
  <c r="I1254" i="1"/>
  <c r="H1254" i="1"/>
  <c r="E1254" i="1" l="1"/>
  <c r="C1254" i="1"/>
  <c r="F1254" i="1" s="1"/>
  <c r="G1254" i="1" s="1"/>
  <c r="I1255" i="1"/>
  <c r="H1255" i="1"/>
  <c r="E1255" i="1" l="1"/>
  <c r="C1255" i="1"/>
  <c r="F1255" i="1" s="1"/>
  <c r="G1255" i="1" s="1"/>
  <c r="H1256" i="1"/>
  <c r="I1256" i="1"/>
  <c r="E1256" i="1" l="1"/>
  <c r="C1256" i="1"/>
  <c r="F1256" i="1" s="1"/>
  <c r="G1256" i="1" s="1"/>
  <c r="I1257" i="1"/>
  <c r="H1257" i="1"/>
  <c r="E1257" i="1" l="1"/>
  <c r="C1257" i="1"/>
  <c r="F1257" i="1" s="1"/>
  <c r="G1257" i="1" s="1"/>
  <c r="I1258" i="1"/>
  <c r="H1258" i="1"/>
  <c r="E1258" i="1" l="1"/>
  <c r="C1258" i="1"/>
  <c r="F1258" i="1" s="1"/>
  <c r="G1258" i="1" s="1"/>
  <c r="I1259" i="1"/>
  <c r="H1259" i="1"/>
  <c r="E1259" i="1" l="1"/>
  <c r="C1259" i="1"/>
  <c r="F1259" i="1" s="1"/>
  <c r="G1259" i="1" s="1"/>
  <c r="H1260" i="1"/>
  <c r="I1260" i="1"/>
  <c r="E1260" i="1" l="1"/>
  <c r="C1260" i="1"/>
  <c r="F1260" i="1" s="1"/>
  <c r="G1260" i="1" s="1"/>
  <c r="I1261" i="1"/>
  <c r="H1261" i="1"/>
  <c r="E1261" i="1" l="1"/>
  <c r="C1261" i="1"/>
  <c r="F1261" i="1" s="1"/>
  <c r="G1261" i="1" s="1"/>
  <c r="I1262" i="1"/>
  <c r="H1262" i="1"/>
  <c r="E1262" i="1" l="1"/>
  <c r="C1262" i="1"/>
  <c r="F1262" i="1" s="1"/>
  <c r="G1262" i="1" s="1"/>
  <c r="I1263" i="1"/>
  <c r="H1263" i="1"/>
  <c r="E1263" i="1" l="1"/>
  <c r="C1263" i="1"/>
  <c r="F1263" i="1" s="1"/>
  <c r="G1263" i="1" s="1"/>
  <c r="H1264" i="1"/>
  <c r="I1264" i="1"/>
  <c r="E1264" i="1" l="1"/>
  <c r="C1264" i="1"/>
  <c r="F1264" i="1" s="1"/>
  <c r="G1264" i="1" s="1"/>
  <c r="I1265" i="1"/>
  <c r="H1265" i="1"/>
  <c r="E1265" i="1" l="1"/>
  <c r="C1265" i="1"/>
  <c r="F1265" i="1" s="1"/>
  <c r="G1265" i="1" s="1"/>
  <c r="I1266" i="1"/>
  <c r="H1266" i="1"/>
  <c r="E1266" i="1" l="1"/>
  <c r="C1266" i="1"/>
  <c r="F1266" i="1" s="1"/>
  <c r="G1266" i="1" s="1"/>
  <c r="I1267" i="1"/>
  <c r="H1267" i="1"/>
  <c r="E1267" i="1" l="1"/>
  <c r="C1267" i="1"/>
  <c r="F1267" i="1" s="1"/>
  <c r="G1267" i="1" s="1"/>
  <c r="H1268" i="1"/>
  <c r="I1268" i="1"/>
  <c r="E1268" i="1" l="1"/>
  <c r="C1268" i="1"/>
  <c r="F1268" i="1" s="1"/>
  <c r="G1268" i="1" s="1"/>
  <c r="I1269" i="1"/>
  <c r="H1269" i="1"/>
  <c r="E1269" i="1" l="1"/>
  <c r="C1269" i="1"/>
  <c r="F1269" i="1" s="1"/>
  <c r="G1269" i="1" s="1"/>
  <c r="I1270" i="1"/>
  <c r="H1270" i="1"/>
  <c r="E1270" i="1" l="1"/>
  <c r="C1270" i="1"/>
  <c r="F1270" i="1" s="1"/>
  <c r="G1270" i="1" s="1"/>
  <c r="I1271" i="1"/>
  <c r="H1271" i="1"/>
  <c r="E1271" i="1" l="1"/>
  <c r="C1271" i="1"/>
  <c r="F1271" i="1" s="1"/>
  <c r="G1271" i="1" s="1"/>
  <c r="H1272" i="1"/>
  <c r="I1272" i="1"/>
  <c r="E1272" i="1" l="1"/>
  <c r="C1272" i="1"/>
  <c r="F1272" i="1" s="1"/>
  <c r="G1272" i="1" s="1"/>
  <c r="I1273" i="1"/>
  <c r="H1273" i="1"/>
  <c r="E1273" i="1" l="1"/>
  <c r="C1273" i="1"/>
  <c r="F1273" i="1" s="1"/>
  <c r="G1273" i="1" s="1"/>
  <c r="I1274" i="1"/>
  <c r="H1274" i="1"/>
  <c r="E1274" i="1" l="1"/>
  <c r="C1274" i="1"/>
  <c r="F1274" i="1" s="1"/>
  <c r="G1274" i="1" s="1"/>
  <c r="I1275" i="1"/>
  <c r="H1275" i="1"/>
  <c r="E1275" i="1" l="1"/>
  <c r="C1275" i="1"/>
  <c r="F1275" i="1" s="1"/>
  <c r="G1275" i="1" s="1"/>
  <c r="H1276" i="1"/>
  <c r="I1276" i="1"/>
  <c r="E1276" i="1" l="1"/>
  <c r="C1276" i="1"/>
  <c r="F1276" i="1" s="1"/>
  <c r="G1276" i="1" s="1"/>
  <c r="I1277" i="1"/>
  <c r="H1277" i="1"/>
  <c r="E1277" i="1" l="1"/>
  <c r="C1277" i="1"/>
  <c r="F1277" i="1" s="1"/>
  <c r="G1277" i="1" s="1"/>
  <c r="I1278" i="1"/>
  <c r="H1278" i="1"/>
  <c r="E1278" i="1" l="1"/>
  <c r="C1278" i="1"/>
  <c r="F1278" i="1" s="1"/>
  <c r="G1278" i="1" s="1"/>
  <c r="I1279" i="1"/>
  <c r="H1279" i="1"/>
  <c r="E1279" i="1" l="1"/>
  <c r="C1279" i="1"/>
  <c r="F1279" i="1" s="1"/>
  <c r="G1279" i="1" s="1"/>
  <c r="H1280" i="1"/>
  <c r="I1280" i="1"/>
  <c r="E1280" i="1" l="1"/>
  <c r="C1280" i="1"/>
  <c r="F1280" i="1" s="1"/>
  <c r="G1280" i="1" s="1"/>
  <c r="I1281" i="1"/>
  <c r="H1281" i="1"/>
  <c r="E1281" i="1" l="1"/>
  <c r="C1281" i="1"/>
  <c r="F1281" i="1" s="1"/>
  <c r="G1281" i="1" s="1"/>
  <c r="I1282" i="1"/>
  <c r="H1282" i="1"/>
  <c r="E1282" i="1" l="1"/>
  <c r="C1282" i="1"/>
  <c r="F1282" i="1" s="1"/>
  <c r="G1282" i="1" s="1"/>
  <c r="I1283" i="1"/>
  <c r="H1283" i="1"/>
  <c r="E1283" i="1" l="1"/>
  <c r="C1283" i="1"/>
  <c r="F1283" i="1" s="1"/>
  <c r="G1283" i="1" s="1"/>
  <c r="H1284" i="1"/>
  <c r="I1284" i="1"/>
  <c r="E1284" i="1" l="1"/>
  <c r="C1284" i="1"/>
  <c r="I1285" i="1"/>
  <c r="H1285" i="1"/>
  <c r="F1284" i="1" l="1"/>
  <c r="G1284" i="1" s="1"/>
  <c r="E1285" i="1"/>
  <c r="C1285" i="1"/>
  <c r="F1285" i="1" s="1"/>
  <c r="G1285" i="1" s="1"/>
  <c r="I1286" i="1"/>
  <c r="H1286" i="1"/>
  <c r="E1286" i="1" l="1"/>
  <c r="C1286" i="1"/>
  <c r="F1286" i="1" s="1"/>
  <c r="G1286" i="1" s="1"/>
  <c r="I1287" i="1"/>
  <c r="H1287" i="1"/>
  <c r="E1287" i="1" l="1"/>
  <c r="C1287" i="1"/>
  <c r="F1287" i="1" s="1"/>
  <c r="G1287" i="1" s="1"/>
  <c r="H1288" i="1"/>
  <c r="I1288" i="1"/>
  <c r="E1288" i="1" l="1"/>
  <c r="C1288" i="1"/>
  <c r="F1288" i="1" s="1"/>
  <c r="G1288" i="1" s="1"/>
  <c r="I1289" i="1"/>
  <c r="H1289" i="1"/>
  <c r="E1289" i="1" l="1"/>
  <c r="C1289" i="1"/>
  <c r="F1289" i="1" s="1"/>
  <c r="G1289" i="1" s="1"/>
  <c r="I1290" i="1"/>
  <c r="H1290" i="1"/>
  <c r="E1290" i="1" l="1"/>
  <c r="C1290" i="1"/>
  <c r="F1290" i="1" s="1"/>
  <c r="G1290" i="1" s="1"/>
  <c r="I1291" i="1"/>
  <c r="H1291" i="1"/>
  <c r="E1291" i="1" l="1"/>
  <c r="C1291" i="1"/>
  <c r="F1291" i="1" s="1"/>
  <c r="G1291" i="1" s="1"/>
  <c r="H1292" i="1"/>
  <c r="I1292" i="1"/>
  <c r="E1292" i="1" l="1"/>
  <c r="C1292" i="1"/>
  <c r="F1292" i="1" s="1"/>
  <c r="G1292" i="1" s="1"/>
  <c r="I1293" i="1"/>
  <c r="H1293" i="1"/>
  <c r="E1293" i="1" l="1"/>
  <c r="C1293" i="1"/>
  <c r="F1293" i="1" s="1"/>
  <c r="G1293" i="1" s="1"/>
  <c r="I1294" i="1"/>
  <c r="H1294" i="1"/>
  <c r="E1294" i="1" l="1"/>
  <c r="C1294" i="1"/>
  <c r="F1294" i="1" s="1"/>
  <c r="G1294" i="1" s="1"/>
  <c r="I1295" i="1"/>
  <c r="H1295" i="1"/>
  <c r="E1295" i="1" l="1"/>
  <c r="C1295" i="1"/>
  <c r="F1295" i="1" s="1"/>
  <c r="G1295" i="1" s="1"/>
  <c r="H1296" i="1"/>
  <c r="I1296" i="1"/>
  <c r="E1296" i="1" l="1"/>
  <c r="C1296" i="1"/>
  <c r="F1296" i="1" s="1"/>
  <c r="G1296" i="1" s="1"/>
  <c r="I1297" i="1"/>
  <c r="H1297" i="1"/>
  <c r="E1297" i="1" l="1"/>
  <c r="C1297" i="1"/>
  <c r="F1297" i="1" s="1"/>
  <c r="G1297" i="1" s="1"/>
  <c r="I1298" i="1"/>
  <c r="H1298" i="1"/>
  <c r="E1298" i="1" l="1"/>
  <c r="C1298" i="1"/>
  <c r="F1298" i="1" s="1"/>
  <c r="G1298" i="1" s="1"/>
  <c r="I1299" i="1"/>
  <c r="H1299" i="1"/>
  <c r="E1299" i="1" l="1"/>
  <c r="C1299" i="1"/>
  <c r="F1299" i="1" s="1"/>
  <c r="G1299" i="1" s="1"/>
  <c r="H1300" i="1"/>
  <c r="I1300" i="1"/>
  <c r="E1300" i="1" l="1"/>
  <c r="C1300" i="1"/>
  <c r="F1300" i="1" s="1"/>
  <c r="G1300" i="1" s="1"/>
  <c r="I1301" i="1"/>
  <c r="H1301" i="1"/>
  <c r="E1301" i="1" l="1"/>
  <c r="C1301" i="1"/>
  <c r="F1301" i="1" s="1"/>
  <c r="G1301" i="1" s="1"/>
  <c r="I1302" i="1"/>
  <c r="H1302" i="1"/>
  <c r="E1302" i="1" l="1"/>
  <c r="C1302" i="1"/>
  <c r="F1302" i="1" s="1"/>
  <c r="G1302" i="1" s="1"/>
  <c r="I1303" i="1"/>
  <c r="H1303" i="1"/>
  <c r="E1303" i="1" l="1"/>
  <c r="C1303" i="1"/>
  <c r="F1303" i="1" s="1"/>
  <c r="G1303" i="1" s="1"/>
  <c r="H1304" i="1"/>
  <c r="I1304" i="1"/>
  <c r="E1304" i="1" l="1"/>
  <c r="C1304" i="1"/>
  <c r="F1304" i="1" s="1"/>
  <c r="G1304" i="1" s="1"/>
  <c r="I1305" i="1"/>
  <c r="H1305" i="1"/>
  <c r="E1305" i="1" l="1"/>
  <c r="C1305" i="1"/>
  <c r="F1305" i="1" s="1"/>
  <c r="G1305" i="1" s="1"/>
  <c r="I1306" i="1"/>
  <c r="H1306" i="1"/>
  <c r="E1306" i="1" l="1"/>
  <c r="C1306" i="1"/>
  <c r="F1306" i="1" s="1"/>
  <c r="G1306" i="1" s="1"/>
  <c r="I1307" i="1"/>
  <c r="H1307" i="1"/>
  <c r="E1307" i="1" l="1"/>
  <c r="C1307" i="1"/>
  <c r="F1307" i="1" s="1"/>
  <c r="G1307" i="1" s="1"/>
  <c r="H1308" i="1"/>
  <c r="I1308" i="1"/>
  <c r="E1308" i="1" l="1"/>
  <c r="C1308" i="1"/>
  <c r="F1308" i="1" s="1"/>
  <c r="G1308" i="1" s="1"/>
  <c r="I1309" i="1"/>
  <c r="H1309" i="1"/>
  <c r="E1309" i="1" l="1"/>
  <c r="C1309" i="1"/>
  <c r="F1309" i="1" s="1"/>
  <c r="G1309" i="1" s="1"/>
  <c r="I1310" i="1"/>
  <c r="H1310" i="1"/>
  <c r="F5" i="11" l="1" a="1"/>
  <c r="F5" i="11" s="1"/>
  <c r="E1310" i="1"/>
  <c r="D5" i="11" s="1" a="1"/>
  <c r="D5" i="11" s="1"/>
  <c r="C1310" i="1"/>
  <c r="F1310" i="1" s="1"/>
  <c r="G1310" i="1" s="1"/>
  <c r="C5" i="11" l="1" a="1"/>
  <c r="C5" i="11" s="1"/>
  <c r="E5" i="11" a="1"/>
  <c r="E5" i="11" s="1"/>
  <c r="B6" i="11" l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D30" i="11" l="1" a="1"/>
  <c r="D30" i="11" s="1"/>
  <c r="B31" i="11"/>
  <c r="E30" i="11" a="1"/>
  <c r="E30" i="11" s="1"/>
  <c r="C30" i="11" a="1"/>
  <c r="C30" i="11" s="1"/>
  <c r="F30" i="11" a="1"/>
  <c r="F30" i="11" s="1"/>
  <c r="F6" i="11" a="1"/>
  <c r="F6" i="11" s="1"/>
  <c r="D6" i="11" a="1"/>
  <c r="D6" i="11" s="1"/>
  <c r="C6" i="11" a="1"/>
  <c r="C6" i="11" s="1"/>
  <c r="E6" i="11" a="1"/>
  <c r="E6" i="11" s="1"/>
  <c r="B32" i="11" l="1"/>
  <c r="E31" i="11" a="1"/>
  <c r="E31" i="11" s="1"/>
  <c r="C31" i="11" a="1"/>
  <c r="C31" i="11" s="1"/>
  <c r="F31" i="11" a="1"/>
  <c r="F31" i="11" s="1"/>
  <c r="D31" i="11" a="1"/>
  <c r="D31" i="11" s="1"/>
  <c r="F7" i="11" a="1"/>
  <c r="F7" i="11" s="1"/>
  <c r="D7" i="11" a="1"/>
  <c r="D7" i="11" s="1"/>
  <c r="E7" i="11" a="1"/>
  <c r="E7" i="11" s="1"/>
  <c r="C7" i="11" a="1"/>
  <c r="C7" i="11" s="1"/>
  <c r="E32" i="11" l="1" a="1"/>
  <c r="E32" i="11" s="1"/>
  <c r="F32" i="11" a="1"/>
  <c r="F32" i="11" s="1"/>
  <c r="D32" i="11" a="1"/>
  <c r="D32" i="11" s="1"/>
  <c r="B33" i="11"/>
  <c r="C32" i="11" a="1"/>
  <c r="C32" i="11" s="1"/>
  <c r="F8" i="11" a="1"/>
  <c r="F8" i="11" s="1"/>
  <c r="D8" i="11" a="1"/>
  <c r="D8" i="11" s="1"/>
  <c r="E8" i="11" a="1"/>
  <c r="E8" i="11" s="1"/>
  <c r="C8" i="11" a="1"/>
  <c r="C8" i="11" s="1"/>
  <c r="F33" i="11" l="1" a="1"/>
  <c r="F33" i="11" s="1"/>
  <c r="D33" i="11" a="1"/>
  <c r="D33" i="11" s="1"/>
  <c r="B34" i="11"/>
  <c r="E33" i="11" a="1"/>
  <c r="E33" i="11" s="1"/>
  <c r="C33" i="11" a="1"/>
  <c r="C33" i="11" s="1"/>
  <c r="F9" i="11" a="1"/>
  <c r="F9" i="11" s="1"/>
  <c r="D9" i="11" a="1"/>
  <c r="D9" i="11" s="1"/>
  <c r="E9" i="11" a="1"/>
  <c r="E9" i="11" s="1"/>
  <c r="C9" i="11" a="1"/>
  <c r="C9" i="11" s="1"/>
  <c r="F34" i="11" l="1" a="1"/>
  <c r="F34" i="11" s="1"/>
  <c r="B35" i="11"/>
  <c r="E34" i="11" a="1"/>
  <c r="E34" i="11" s="1"/>
  <c r="C34" i="11" a="1"/>
  <c r="C34" i="11" s="1"/>
  <c r="D34" i="11" a="1"/>
  <c r="D34" i="11" s="1"/>
  <c r="F10" i="11" a="1"/>
  <c r="F10" i="11" s="1"/>
  <c r="D10" i="11" a="1"/>
  <c r="D10" i="11" s="1"/>
  <c r="E10" i="11" a="1"/>
  <c r="E10" i="11" s="1"/>
  <c r="C10" i="11" a="1"/>
  <c r="C10" i="11" s="1"/>
  <c r="B36" i="11" l="1"/>
  <c r="E35" i="11" a="1"/>
  <c r="E35" i="11" s="1"/>
  <c r="C35" i="11" a="1"/>
  <c r="C35" i="11" s="1"/>
  <c r="F35" i="11" a="1"/>
  <c r="F35" i="11" s="1"/>
  <c r="D35" i="11" a="1"/>
  <c r="D35" i="11" s="1"/>
  <c r="F11" i="11" a="1"/>
  <c r="F11" i="11" s="1"/>
  <c r="D11" i="11" a="1"/>
  <c r="D11" i="11" s="1"/>
  <c r="E11" i="11" a="1"/>
  <c r="E11" i="11" s="1"/>
  <c r="C11" i="11" a="1"/>
  <c r="C11" i="11" s="1"/>
  <c r="B37" i="11" l="1"/>
  <c r="F36" i="11" a="1"/>
  <c r="F36" i="11" s="1"/>
  <c r="D36" i="11" a="1"/>
  <c r="D36" i="11" s="1"/>
  <c r="C36" i="11" a="1"/>
  <c r="C36" i="11" s="1"/>
  <c r="E36" i="11" a="1"/>
  <c r="E36" i="11" s="1"/>
  <c r="F12" i="11" a="1"/>
  <c r="F12" i="11" s="1"/>
  <c r="D12" i="11" a="1"/>
  <c r="D12" i="11" s="1"/>
  <c r="E12" i="11" a="1"/>
  <c r="E12" i="11" s="1"/>
  <c r="C12" i="11" a="1"/>
  <c r="C12" i="11" s="1"/>
  <c r="F37" i="11" l="1" a="1"/>
  <c r="F37" i="11" s="1"/>
  <c r="D37" i="11" a="1"/>
  <c r="D37" i="11" s="1"/>
  <c r="B38" i="11"/>
  <c r="E37" i="11" a="1"/>
  <c r="E37" i="11" s="1"/>
  <c r="C37" i="11" a="1"/>
  <c r="C37" i="11" s="1"/>
  <c r="F13" i="11" a="1"/>
  <c r="F13" i="11" s="1"/>
  <c r="D13" i="11" a="1"/>
  <c r="D13" i="11" s="1"/>
  <c r="E13" i="11" a="1"/>
  <c r="E13" i="11" s="1"/>
  <c r="C13" i="11" a="1"/>
  <c r="C13" i="11" s="1"/>
  <c r="B39" i="11" l="1"/>
  <c r="E38" i="11" a="1"/>
  <c r="E38" i="11" s="1"/>
  <c r="C38" i="11" a="1"/>
  <c r="C38" i="11" s="1"/>
  <c r="D38" i="11" a="1"/>
  <c r="D38" i="11" s="1"/>
  <c r="F38" i="11" a="1"/>
  <c r="F38" i="11" s="1"/>
  <c r="D14" i="11" a="1"/>
  <c r="D14" i="11" s="1"/>
  <c r="F14" i="11" a="1"/>
  <c r="F14" i="11" s="1"/>
  <c r="E14" i="11" a="1"/>
  <c r="E14" i="11" s="1"/>
  <c r="C14" i="11" a="1"/>
  <c r="C14" i="11" s="1"/>
  <c r="B40" i="11" l="1"/>
  <c r="E39" i="11" a="1"/>
  <c r="E39" i="11" s="1"/>
  <c r="C39" i="11" a="1"/>
  <c r="C39" i="11" s="1"/>
  <c r="F39" i="11" a="1"/>
  <c r="F39" i="11" s="1"/>
  <c r="D39" i="11" a="1"/>
  <c r="D39" i="11" s="1"/>
  <c r="D15" i="11" a="1"/>
  <c r="D15" i="11" s="1"/>
  <c r="F15" i="11" a="1"/>
  <c r="F15" i="11" s="1"/>
  <c r="C15" i="11" a="1"/>
  <c r="C15" i="11" s="1"/>
  <c r="E15" i="11" a="1"/>
  <c r="E15" i="11" s="1"/>
  <c r="F40" i="11" l="1" a="1"/>
  <c r="F40" i="11" s="1"/>
  <c r="D40" i="11" a="1"/>
  <c r="D40" i="11" s="1"/>
  <c r="C40" i="11" a="1"/>
  <c r="C40" i="11" s="1"/>
  <c r="E40" i="11" a="1"/>
  <c r="E40" i="11" s="1"/>
  <c r="D16" i="11" a="1"/>
  <c r="D16" i="11" s="1"/>
  <c r="F16" i="11" a="1"/>
  <c r="F16" i="11" s="1"/>
  <c r="E16" i="11" a="1"/>
  <c r="E16" i="11" s="1"/>
  <c r="C16" i="11" a="1"/>
  <c r="C16" i="11" s="1"/>
  <c r="D17" i="11" l="1" a="1"/>
  <c r="D17" i="11" s="1"/>
  <c r="F17" i="11" a="1"/>
  <c r="F17" i="11" s="1"/>
  <c r="E17" i="11" a="1"/>
  <c r="E17" i="11" s="1"/>
  <c r="C17" i="11" a="1"/>
  <c r="C17" i="11" s="1"/>
  <c r="D18" i="11" l="1" a="1"/>
  <c r="D18" i="11" s="1"/>
  <c r="F18" i="11" a="1"/>
  <c r="F18" i="11" s="1"/>
  <c r="E18" i="11" a="1"/>
  <c r="E18" i="11" s="1"/>
  <c r="C18" i="11" a="1"/>
  <c r="C18" i="11" s="1"/>
  <c r="F19" i="11" l="1" a="1"/>
  <c r="F19" i="11" s="1"/>
  <c r="D19" i="11" a="1"/>
  <c r="D19" i="11" s="1"/>
  <c r="E19" i="11" a="1"/>
  <c r="E19" i="11" s="1"/>
  <c r="C19" i="11" a="1"/>
  <c r="C19" i="11" s="1"/>
  <c r="F20" i="11" l="1" a="1"/>
  <c r="F20" i="11" s="1"/>
  <c r="D20" i="11" a="1"/>
  <c r="D20" i="11" s="1"/>
  <c r="C20" i="11" a="1"/>
  <c r="C20" i="11" s="1"/>
  <c r="E20" i="11" a="1"/>
  <c r="E20" i="11" s="1"/>
  <c r="F21" i="11" l="1" a="1"/>
  <c r="F21" i="11" s="1"/>
  <c r="D21" i="11" a="1"/>
  <c r="D21" i="11" s="1"/>
  <c r="E21" i="11" a="1"/>
  <c r="E21" i="11" s="1"/>
  <c r="C21" i="11" a="1"/>
  <c r="C21" i="11" s="1"/>
  <c r="F22" i="11" l="1" a="1"/>
  <c r="F22" i="11" s="1"/>
  <c r="D22" i="11" a="1"/>
  <c r="D22" i="11" s="1"/>
  <c r="E22" i="11" a="1"/>
  <c r="E22" i="11" s="1"/>
  <c r="C22" i="11" a="1"/>
  <c r="C22" i="11" s="1"/>
  <c r="F23" i="11" l="1" a="1"/>
  <c r="F23" i="11" s="1"/>
  <c r="D23" i="11" a="1"/>
  <c r="D23" i="11" s="1"/>
  <c r="E23" i="11" a="1"/>
  <c r="E23" i="11" s="1"/>
  <c r="C23" i="11" a="1"/>
  <c r="C23" i="11" s="1"/>
  <c r="F24" i="11" l="1" a="1"/>
  <c r="F24" i="11" s="1"/>
  <c r="D24" i="11" a="1"/>
  <c r="D24" i="11" s="1"/>
  <c r="E24" i="11" a="1"/>
  <c r="E24" i="11" s="1"/>
  <c r="C24" i="11" a="1"/>
  <c r="C24" i="11" s="1"/>
  <c r="F25" i="11" l="1" a="1"/>
  <c r="F25" i="11" s="1"/>
  <c r="D25" i="11" a="1"/>
  <c r="D25" i="11" s="1"/>
  <c r="E25" i="11" a="1"/>
  <c r="E25" i="11" s="1"/>
  <c r="C25" i="11" a="1"/>
  <c r="C25" i="11" s="1"/>
  <c r="F26" i="11" l="1" a="1"/>
  <c r="F26" i="11" s="1"/>
  <c r="D26" i="11" a="1"/>
  <c r="D26" i="11" s="1"/>
  <c r="E26" i="11" a="1"/>
  <c r="E26" i="11" s="1"/>
  <c r="C26" i="11" a="1"/>
  <c r="C26" i="11" s="1"/>
  <c r="F27" i="11" l="1" a="1"/>
  <c r="F27" i="11" s="1"/>
  <c r="D27" i="11" a="1"/>
  <c r="D27" i="11" s="1"/>
  <c r="E27" i="11" a="1"/>
  <c r="E27" i="11" s="1"/>
  <c r="C27" i="11" a="1"/>
  <c r="C27" i="11" s="1"/>
  <c r="F28" i="11" l="1" a="1"/>
  <c r="F28" i="11" s="1"/>
  <c r="D28" i="11" a="1"/>
  <c r="D28" i="11" s="1"/>
  <c r="E28" i="11" a="1"/>
  <c r="E28" i="11" s="1"/>
  <c r="C28" i="11" a="1"/>
  <c r="C28" i="11" s="1"/>
  <c r="F29" i="11" l="1" a="1"/>
  <c r="F29" i="11" s="1"/>
  <c r="D29" i="11" a="1"/>
  <c r="D29" i="11" s="1"/>
  <c r="E29" i="11" a="1"/>
  <c r="E29" i="11" s="1"/>
  <c r="C29" i="11" a="1"/>
  <c r="C2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  <author>Maria</author>
  </authors>
  <commentList>
    <comment ref="G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calculated payment amount</t>
        </r>
      </text>
    </comment>
    <comment ref="G7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Interest Rate Per Period:</t>
        </r>
        <r>
          <rPr>
            <sz val="8"/>
            <color indexed="81"/>
            <rFont val="Tahoma"/>
            <family val="2"/>
          </rPr>
          <t xml:space="preserve">
The interest rate per period is the rate used to calculate the interest paid for each payment period, taking into account both the compound period and the payment frequency.
</t>
        </r>
      </text>
    </comment>
    <comment ref="B9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Date:
</t>
        </r>
        <r>
          <rPr>
            <sz val="8"/>
            <color indexed="81"/>
            <rFont val="Tahoma"/>
            <family val="2"/>
          </rPr>
          <t>The date function does not account for statutory holidays. Please adjust the date accordingly</t>
        </r>
      </text>
    </comment>
    <comment ref="C9" authorId="0" shapeId="0" xr:uid="{00000000-0006-0000-0000-000012000000}">
      <text>
        <r>
          <rPr>
            <sz val="8"/>
            <color indexed="81"/>
            <rFont val="Tahoma"/>
            <family val="2"/>
          </rPr>
          <t xml:space="preserve">
Payment includes both interest and principal.</t>
        </r>
      </text>
    </comment>
    <comment ref="D9" authorId="1" shapeId="0" xr:uid="{00000000-0006-0000-0000-000014000000}">
      <text>
        <r>
          <rPr>
            <sz val="8"/>
            <color indexed="81"/>
            <rFont val="Tahoma"/>
            <family val="2"/>
          </rPr>
          <t>Payment you can make once a year as per your contract.</t>
        </r>
      </text>
    </comment>
  </commentList>
</comments>
</file>

<file path=xl/sharedStrings.xml><?xml version="1.0" encoding="utf-8"?>
<sst xmlns="http://schemas.openxmlformats.org/spreadsheetml/2006/main" count="51" uniqueCount="38">
  <si>
    <t>First Payment Date</t>
  </si>
  <si>
    <t>Additional Payment</t>
  </si>
  <si>
    <t>Interest</t>
  </si>
  <si>
    <t>Principal</t>
  </si>
  <si>
    <t>Balance</t>
  </si>
  <si>
    <t>Payment</t>
  </si>
  <si>
    <t>Loan Amount</t>
  </si>
  <si>
    <t>Canadian Mortgage Rate</t>
  </si>
  <si>
    <t>Compound Period</t>
  </si>
  <si>
    <t>Payment Frequency</t>
  </si>
  <si>
    <t>Amortization Period (in years)</t>
  </si>
  <si>
    <t>Interest Rate (per payment)</t>
  </si>
  <si>
    <t>Term (in years)</t>
  </si>
  <si>
    <t>Monthly</t>
  </si>
  <si>
    <t>Bi-Weekly</t>
  </si>
  <si>
    <t>Annually</t>
  </si>
  <si>
    <t>Semi-Annually</t>
  </si>
  <si>
    <t>Quarterly</t>
  </si>
  <si>
    <t>Bi-Monthly</t>
  </si>
  <si>
    <t>Semi-Monthly</t>
  </si>
  <si>
    <t>Weekly</t>
  </si>
  <si>
    <t>Payment_Frequency</t>
  </si>
  <si>
    <t>Periods_per_year</t>
  </si>
  <si>
    <t>Downpayment</t>
  </si>
  <si>
    <t>Downpayment %</t>
  </si>
  <si>
    <t>Months_per_period</t>
  </si>
  <si>
    <t>Property asking price</t>
  </si>
  <si>
    <t>Compound_periods</t>
  </si>
  <si>
    <t>Compound_period</t>
  </si>
  <si>
    <t>Month</t>
  </si>
  <si>
    <t>Year</t>
  </si>
  <si>
    <t>Date</t>
  </si>
  <si>
    <t>Sequence</t>
  </si>
  <si>
    <t>Next date</t>
  </si>
  <si>
    <t>Up to date</t>
  </si>
  <si>
    <t>Canadian Mortgage calculator</t>
  </si>
  <si>
    <t>Canadian Mortgage calculator summary</t>
  </si>
  <si>
    <t>https://www.absfinances.com/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</si>
</sst>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0.000%"/>
    <numFmt numFmtId="167" formatCode="mmmm\,\ yyyy"/>
    <numFmt numFmtId="168" formatCode="d"/>
  </numFmts>
  <fonts count="19" x14ac:knownFonts="1">
    <font>
      <sz val="10"/>
      <name val="Tahoma"/>
      <family val="2"/>
    </font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4"/>
      <name val="Calibri Light"/>
      <family val="2"/>
      <scheme val="major"/>
    </font>
    <font>
      <sz val="9"/>
      <name val="Calibri Light"/>
      <family val="2"/>
      <scheme val="major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 Narrow"/>
      <family val="2"/>
    </font>
    <font>
      <u/>
      <sz val="10"/>
      <color theme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2" tint="-0.899960325937681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2" borderId="0">
      <alignment horizontal="center"/>
    </xf>
    <xf numFmtId="167" fontId="16" fillId="6" borderId="2" applyNumberFormat="0">
      <alignment horizontal="center" vertical="center"/>
    </xf>
    <xf numFmtId="0" fontId="15" fillId="2" borderId="2" applyNumberFormat="0">
      <alignment horizontal="center"/>
    </xf>
    <xf numFmtId="0" fontId="17" fillId="0" borderId="0"/>
    <xf numFmtId="168" fontId="15" fillId="7" borderId="2">
      <alignment horizontal="center"/>
    </xf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indent="1"/>
    </xf>
    <xf numFmtId="0" fontId="8" fillId="0" borderId="0" xfId="0" applyFont="1" applyAlignment="1">
      <alignment horizontal="right" indent="1"/>
    </xf>
    <xf numFmtId="43" fontId="8" fillId="0" borderId="1" xfId="2" applyFont="1" applyBorder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indent="1"/>
    </xf>
    <xf numFmtId="165" fontId="11" fillId="0" borderId="0" xfId="0" applyNumberFormat="1" applyFont="1"/>
    <xf numFmtId="14" fontId="12" fillId="0" borderId="0" xfId="0" applyNumberFormat="1" applyFont="1" applyAlignment="1" applyProtection="1">
      <alignment horizontal="right" indent="1"/>
      <protection locked="0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/>
    <xf numFmtId="43" fontId="8" fillId="5" borderId="1" xfId="2" applyFont="1" applyFill="1" applyBorder="1" applyAlignment="1" applyProtection="1">
      <alignment horizontal="center"/>
      <protection locked="0"/>
    </xf>
    <xf numFmtId="10" fontId="8" fillId="5" borderId="1" xfId="0" applyNumberFormat="1" applyFont="1" applyFill="1" applyBorder="1" applyAlignment="1" applyProtection="1">
      <alignment horizontal="center"/>
      <protection locked="0"/>
    </xf>
    <xf numFmtId="10" fontId="8" fillId="5" borderId="1" xfId="1" applyNumberFormat="1" applyFont="1" applyFill="1" applyBorder="1" applyProtection="1">
      <protection locked="0"/>
    </xf>
    <xf numFmtId="14" fontId="8" fillId="5" borderId="1" xfId="0" applyNumberFormat="1" applyFont="1" applyFill="1" applyBorder="1" applyAlignment="1" applyProtection="1">
      <alignment horizontal="right" indent="1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14" fontId="7" fillId="5" borderId="1" xfId="0" applyNumberFormat="1" applyFont="1" applyFill="1" applyBorder="1" applyAlignment="1" applyProtection="1">
      <alignment horizontal="right" indent="1"/>
      <protection locked="0"/>
    </xf>
    <xf numFmtId="0" fontId="14" fillId="0" borderId="0" xfId="0" applyFont="1" applyAlignment="1">
      <alignment horizontal="right" inden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indent="1"/>
    </xf>
    <xf numFmtId="0" fontId="9" fillId="8" borderId="0" xfId="0" applyFont="1" applyFill="1" applyAlignment="1">
      <alignment horizontal="center"/>
    </xf>
    <xf numFmtId="14" fontId="9" fillId="8" borderId="0" xfId="0" applyNumberFormat="1" applyFont="1" applyFill="1" applyAlignment="1">
      <alignment horizontal="right"/>
    </xf>
    <xf numFmtId="0" fontId="0" fillId="8" borderId="0" xfId="0" applyFill="1"/>
    <xf numFmtId="164" fontId="9" fillId="9" borderId="0" xfId="0" applyNumberFormat="1" applyFont="1" applyFill="1"/>
    <xf numFmtId="4" fontId="9" fillId="0" borderId="0" xfId="0" applyNumberFormat="1" applyFont="1" applyAlignment="1" applyProtection="1">
      <alignment horizontal="right"/>
      <protection locked="0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3" fontId="0" fillId="0" borderId="0" xfId="2" applyFont="1"/>
    <xf numFmtId="43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Protection="1">
      <protection hidden="1"/>
    </xf>
    <xf numFmtId="14" fontId="0" fillId="3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14" fontId="0" fillId="5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14" fontId="9" fillId="0" borderId="0" xfId="0" applyNumberFormat="1" applyFont="1" applyAlignment="1" applyProtection="1">
      <alignment horizontal="right"/>
      <protection locked="0"/>
    </xf>
    <xf numFmtId="165" fontId="7" fillId="4" borderId="1" xfId="0" applyNumberFormat="1" applyFont="1" applyFill="1" applyBorder="1" applyProtection="1">
      <protection hidden="1"/>
    </xf>
    <xf numFmtId="166" fontId="8" fillId="0" borderId="1" xfId="1" applyNumberFormat="1" applyFont="1" applyFill="1" applyBorder="1" applyProtection="1">
      <protection hidden="1"/>
    </xf>
    <xf numFmtId="4" fontId="9" fillId="0" borderId="0" xfId="0" applyNumberFormat="1" applyFont="1" applyAlignment="1" applyProtection="1">
      <alignment horizontal="right"/>
      <protection hidden="1"/>
    </xf>
    <xf numFmtId="0" fontId="13" fillId="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8" fillId="0" borderId="0" xfId="8"/>
    <xf numFmtId="0" fontId="18" fillId="0" borderId="0" xfId="8" applyProtection="1">
      <protection locked="0"/>
    </xf>
    <xf numFmtId="0" fontId="7" fillId="0" borderId="0" xfId="0" applyFont="1" applyProtection="1">
      <protection locked="0"/>
    </xf>
  </cellXfs>
  <cellStyles count="9">
    <cellStyle name="Background_yearly-calendar" xfId="3" xr:uid="{8D56351A-0369-4375-BA1E-28DADAEBF091}"/>
    <cellStyle name="Comma" xfId="2" builtinId="3"/>
    <cellStyle name="DateCells" xfId="7" xr:uid="{A37DF9BD-FC2D-4084-9F4F-99B47EC7BAE8}"/>
    <cellStyle name="DayNames" xfId="5" xr:uid="{BAE31AFB-33C8-4D8D-84A6-FD6978EA295C}"/>
    <cellStyle name="Hyperlink" xfId="8" builtinId="8"/>
    <cellStyle name="MonthHeader" xfId="4" xr:uid="{0CE0DB5D-8DA9-4989-93CE-A7BD1A3DE3A8}"/>
    <cellStyle name="Normal" xfId="0" builtinId="0"/>
    <cellStyle name="Normal 2" xfId="6" xr:uid="{8525CC5C-ADD0-4656-BE12-BC2754F5F042}"/>
    <cellStyle name="Percent" xfId="1" builtinId="5"/>
  </cellStyles>
  <dxfs count="1">
    <dxf>
      <font>
        <b/>
        <i val="0"/>
        <condense val="0"/>
        <extend val="0"/>
        <color indexed="56"/>
      </font>
      <fill>
        <patternFill>
          <bgColor indexed="4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4DFFFF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5FFFF"/>
      <rgbColor rgb="00FFE5E5"/>
      <rgbColor rgb="001849B5"/>
      <rgbColor rgb="0036ACA2"/>
      <rgbColor rgb="00F0BA00"/>
      <rgbColor rgb="00FF9E9E"/>
      <rgbColor rgb="00FF4D4D"/>
      <rgbColor rgb="00C20000"/>
      <rgbColor rgb="0000C2C2"/>
      <rgbColor rgb="00B2B2B2"/>
      <rgbColor rgb="00003366"/>
      <rgbColor rgb="00109618"/>
      <rgbColor rgb="00085108"/>
      <rgbColor rgb="00635100"/>
      <rgbColor rgb="00800000"/>
      <rgbColor rgb="009EFFFF"/>
      <rgbColor rgb="00008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finances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bsfinan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Q1501"/>
  <sheetViews>
    <sheetView showGridLines="0" tabSelected="1" zoomScaleNormal="100" workbookViewId="0">
      <pane ySplit="10" topLeftCell="A11" activePane="bottomLeft" state="frozen"/>
      <selection pane="bottomLeft" activeCell="D3" sqref="D3"/>
    </sheetView>
  </sheetViews>
  <sheetFormatPr defaultColWidth="9.140625" defaultRowHeight="12.75" x14ac:dyDescent="0.2"/>
  <cols>
    <col min="1" max="1" width="18.7109375" style="5" bestFit="1" customWidth="1"/>
    <col min="2" max="2" width="11" style="5" bestFit="1" customWidth="1"/>
    <col min="3" max="3" width="12.140625" style="5" bestFit="1" customWidth="1"/>
    <col min="4" max="4" width="24.140625" style="5" bestFit="1" customWidth="1"/>
    <col min="5" max="5" width="11.140625" style="5" bestFit="1" customWidth="1"/>
    <col min="6" max="6" width="12.140625" style="5" bestFit="1" customWidth="1"/>
    <col min="7" max="7" width="23.42578125" style="5" bestFit="1" customWidth="1"/>
    <col min="8" max="8" width="14.85546875" style="5" customWidth="1"/>
    <col min="9" max="9" width="8.7109375" style="5" bestFit="1" customWidth="1"/>
    <col min="10" max="10" width="12.140625" hidden="1" customWidth="1"/>
    <col min="11" max="13" width="13.7109375" customWidth="1"/>
    <col min="16" max="16" width="12.5703125" bestFit="1" customWidth="1"/>
    <col min="18" max="18" width="13.42578125" bestFit="1" customWidth="1"/>
  </cols>
  <sheetData>
    <row r="1" spans="1:17" ht="19.5" customHeight="1" x14ac:dyDescent="0.3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22"/>
      <c r="L1" s="22"/>
      <c r="M1" s="22"/>
      <c r="N1" s="22"/>
      <c r="O1" s="22"/>
      <c r="P1" s="22"/>
      <c r="Q1" s="22"/>
    </row>
    <row r="2" spans="1:17" ht="10.5" customHeight="1" x14ac:dyDescent="0.2">
      <c r="A2" s="53" t="s">
        <v>37</v>
      </c>
      <c r="B2" s="54"/>
      <c r="C2" s="54"/>
      <c r="D2" s="13"/>
      <c r="E2" s="13"/>
      <c r="F2" s="13"/>
      <c r="G2" s="13"/>
      <c r="H2" s="13"/>
      <c r="I2" s="13"/>
    </row>
    <row r="3" spans="1:17" ht="10.5" customHeight="1" x14ac:dyDescent="0.2">
      <c r="A3" s="52"/>
      <c r="B3" s="13"/>
      <c r="C3" s="13"/>
      <c r="D3" s="13"/>
      <c r="E3" s="13"/>
      <c r="F3" s="13"/>
      <c r="G3" s="13"/>
      <c r="H3" s="13"/>
      <c r="I3" s="13"/>
    </row>
    <row r="4" spans="1:17" ht="15" customHeight="1" x14ac:dyDescent="0.2">
      <c r="A4" s="3" t="s">
        <v>26</v>
      </c>
      <c r="B4" s="14">
        <v>800000</v>
      </c>
      <c r="C4"/>
      <c r="D4" s="20" t="s">
        <v>7</v>
      </c>
      <c r="E4" s="16">
        <v>0.03</v>
      </c>
      <c r="F4"/>
      <c r="G4" s="3" t="s">
        <v>9</v>
      </c>
      <c r="H4" s="19" t="s">
        <v>14</v>
      </c>
      <c r="I4" s="6"/>
      <c r="J4" s="1"/>
    </row>
    <row r="5" spans="1:17" ht="15" customHeight="1" x14ac:dyDescent="0.2">
      <c r="A5" s="3" t="s">
        <v>24</v>
      </c>
      <c r="B5" s="15">
        <v>0.1</v>
      </c>
      <c r="C5"/>
      <c r="D5" s="20" t="s">
        <v>8</v>
      </c>
      <c r="E5" s="17" t="s">
        <v>13</v>
      </c>
      <c r="F5"/>
      <c r="G5" s="3" t="s">
        <v>0</v>
      </c>
      <c r="H5" s="17">
        <v>43831</v>
      </c>
      <c r="I5" s="6"/>
    </row>
    <row r="6" spans="1:17" ht="15" customHeight="1" x14ac:dyDescent="0.2">
      <c r="A6" s="3" t="s">
        <v>23</v>
      </c>
      <c r="B6" s="4">
        <f>B4*B5</f>
        <v>80000</v>
      </c>
      <c r="C6"/>
      <c r="D6" s="20" t="s">
        <v>10</v>
      </c>
      <c r="E6" s="18">
        <v>25</v>
      </c>
      <c r="F6"/>
      <c r="G6" s="3" t="s">
        <v>5</v>
      </c>
      <c r="H6" s="44">
        <f>ROUND(-PMT(rate,nper,loan_amount),2)</f>
        <v>1574.78</v>
      </c>
      <c r="I6" s="6"/>
      <c r="J6" s="1"/>
    </row>
    <row r="7" spans="1:17" ht="15" customHeight="1" x14ac:dyDescent="0.2">
      <c r="A7" s="3" t="s">
        <v>6</v>
      </c>
      <c r="B7" s="4">
        <f>B4-B6</f>
        <v>720000</v>
      </c>
      <c r="C7"/>
      <c r="D7" s="20" t="s">
        <v>12</v>
      </c>
      <c r="E7" s="18">
        <v>5</v>
      </c>
      <c r="F7"/>
      <c r="G7" s="3" t="s">
        <v>11</v>
      </c>
      <c r="H7" s="45">
        <f>((1+E4/compound_period)^(compound_period/Mrtg_periods_per_year))-1</f>
        <v>1.1530705207263292E-3</v>
      </c>
      <c r="J7" s="23"/>
      <c r="K7" s="36"/>
    </row>
    <row r="8" spans="1:17" ht="9.75" customHeight="1" x14ac:dyDescent="0.25">
      <c r="C8" s="3"/>
      <c r="D8" s="9"/>
      <c r="E8" s="3"/>
      <c r="F8" s="7"/>
      <c r="G8" s="8"/>
      <c r="J8" s="2"/>
    </row>
    <row r="9" spans="1:17" ht="21" customHeight="1" thickBot="1" x14ac:dyDescent="0.25">
      <c r="A9" s="29" t="s">
        <v>32</v>
      </c>
      <c r="B9" s="30" t="s">
        <v>31</v>
      </c>
      <c r="C9" s="30" t="s">
        <v>5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29</v>
      </c>
      <c r="I9" s="30" t="s">
        <v>30</v>
      </c>
      <c r="J9" s="30" t="s">
        <v>34</v>
      </c>
    </row>
    <row r="10" spans="1:17" x14ac:dyDescent="0.2">
      <c r="A10" s="24"/>
      <c r="B10" s="25"/>
      <c r="C10" s="24"/>
      <c r="D10" s="24"/>
      <c r="E10" s="24"/>
      <c r="F10" s="24"/>
      <c r="G10" s="27">
        <f>loan_amount</f>
        <v>720000</v>
      </c>
      <c r="H10" s="25"/>
      <c r="I10" s="25"/>
      <c r="J10" s="26"/>
    </row>
    <row r="11" spans="1:17" x14ac:dyDescent="0.2">
      <c r="A11" s="10">
        <f>IF(ISERROR(IF(A10=nper,"",A10+1))=TRUE,"",IF(A10=nper,"",A10+1))</f>
        <v>1</v>
      </c>
      <c r="B11" s="43">
        <f>firstpdate</f>
        <v>43831</v>
      </c>
      <c r="C11" s="46">
        <f>IF(A11="","",IF(OR(A11=nper,payment&gt;ROUND((1+rate)*G10,2)),ROUND((1+rate)*G10,2),payment))</f>
        <v>1574.78</v>
      </c>
      <c r="D11" s="28"/>
      <c r="E11" s="11">
        <f t="shared" ref="E11:E74" si="0">IF(A11="","",ROUND(rate*G10,2))</f>
        <v>830.21</v>
      </c>
      <c r="F11" s="11">
        <f>IF(A11="","",C11-(E11+D11))</f>
        <v>744.56999999999994</v>
      </c>
      <c r="G11" s="11">
        <f>IF(A11="","",G10-F11)</f>
        <v>719255.43</v>
      </c>
      <c r="H11" s="12">
        <f>IF(B11="","",MONTH(B11))</f>
        <v>1</v>
      </c>
      <c r="I11" s="12">
        <f>IF(B11="","",YEAR(B11))</f>
        <v>2020</v>
      </c>
      <c r="J11" s="12" t="str">
        <f ca="1">IF(A11="","",IF(B11&lt;=TODAY(),"include","not include"))</f>
        <v>include</v>
      </c>
    </row>
    <row r="12" spans="1:17" x14ac:dyDescent="0.2">
      <c r="A12" s="10">
        <f>IF(ISERROR(IF(A11=nper,"",A11+1))=TRUE,"",IF(A11=nper,"",A11+1))</f>
        <v>2</v>
      </c>
      <c r="B12" s="43">
        <f>IF(A12="","",IF($H$4="Weekly",B11+7,IF($H$4="Bi-Weekly",B11+14,IF($H$4="Monthly",EDATE(B11,1),IF($H$4="Bi-Monthly",EDATE(B11,2),IF($H$4="Quarterly",EDATE(B11,3),IF($H$4="Semi-Annually",EDATE(B11,6),IF($H$4="Annually",EDATE(B11,12),IF($H$4="Semi-Monthly",DATE(YEAR(B11),MONTH(B11),15*(DAY(B11)&lt;&gt;15)),2)))))))))</f>
        <v>43845</v>
      </c>
      <c r="C12" s="46">
        <f>IF(A12="","",IF(OR(A12=nper,payment&gt;ROUND((1+rate)*G11,2)),ROUND((1+rate)*G11,2),payment))</f>
        <v>1574.78</v>
      </c>
      <c r="D12" s="28"/>
      <c r="E12" s="11">
        <f t="shared" si="0"/>
        <v>829.35</v>
      </c>
      <c r="F12" s="11">
        <f t="shared" ref="F12:F75" si="1">IF(A12="","",C12-(E12+D12))</f>
        <v>745.43</v>
      </c>
      <c r="G12" s="11">
        <f t="shared" ref="G12:G75" si="2">IF(A12="","",G11-F12)</f>
        <v>718510</v>
      </c>
      <c r="H12" s="12">
        <f t="shared" ref="H12:H75" si="3">IF(B12="","",MONTH(B12))</f>
        <v>1</v>
      </c>
      <c r="I12" s="12">
        <f t="shared" ref="I12:I75" si="4">IF(B12="","",YEAR(B12))</f>
        <v>2020</v>
      </c>
      <c r="J12" s="12" t="str">
        <f t="shared" ref="J12:J75" ca="1" si="5">IF(A12="","",IF(B12&lt;=TODAY(),"include","not include"))</f>
        <v>include</v>
      </c>
    </row>
    <row r="13" spans="1:17" x14ac:dyDescent="0.2">
      <c r="A13" s="10">
        <f>IF(ISERROR(IF(A12=nper,"",A12+1))=TRUE,"",IF(A12=nper,"",A12+1))</f>
        <v>3</v>
      </c>
      <c r="B13" s="43">
        <f>IF(A13="","",IF($H$4="Weekly",B12+7,IF($H$4="Bi-Weekly",B12+14,IF($H$4="Monthly",EDATE(B12,1),IF($H$4="Bi-Monthly",EDATE(B12,2),IF($H$4="Quarterly",EDATE(B12,3),IF($H$4="Semi-Annually",EDATE(B12,6),IF($H$4="Annually",EDATE(B12,12),IF($H$4="Semi-Monthly",DATE(YEAR(B12),MONTH(B12)+1,15*(DAY(B12)&lt;&gt;15)),2)))))))))</f>
        <v>43859</v>
      </c>
      <c r="C13" s="46">
        <f>IF(A13="","",IF(OR(A13=nper,payment&gt;ROUND((1+rate)*G12,2)),ROUND((1+rate)*G12,2),payment))</f>
        <v>1574.78</v>
      </c>
      <c r="D13" s="28"/>
      <c r="E13" s="11">
        <f t="shared" si="0"/>
        <v>828.49</v>
      </c>
      <c r="F13" s="11">
        <f t="shared" si="1"/>
        <v>746.29</v>
      </c>
      <c r="G13" s="11">
        <f t="shared" si="2"/>
        <v>717763.71</v>
      </c>
      <c r="H13" s="12">
        <f t="shared" si="3"/>
        <v>1</v>
      </c>
      <c r="I13" s="12">
        <f t="shared" si="4"/>
        <v>2020</v>
      </c>
      <c r="J13" s="12" t="str">
        <f t="shared" ca="1" si="5"/>
        <v>include</v>
      </c>
    </row>
    <row r="14" spans="1:17" x14ac:dyDescent="0.2">
      <c r="A14" s="10">
        <f>IF(ISERROR(IF(A13=nper,"",A13+1))=TRUE,"",IF(A13=nper,"",A13+1))</f>
        <v>4</v>
      </c>
      <c r="B14" s="43">
        <f t="shared" ref="B14:B77" si="6">IF(A14="","",IF($H$4="Weekly",B13+7,IF($H$4="Bi-Weekly",B13+14,IF($H$4="Monthly",EDATE(B13,1),IF($H$4="Bi-Monthly",EDATE(B13,2),IF($H$4="Quarterly",EDATE(B13,3),IF($H$4="Semi-Annually",EDATE(B13,6),IF($H$4="Annually",EDATE(B13,12),IF($H$4="Semi-Monthly",DATE(YEAR(B13),MONTH(B13)+1,15*(DAY(B13)&lt;&gt;15)),2)))))))))</f>
        <v>43873</v>
      </c>
      <c r="C14" s="46">
        <f>IF(A14="","",IF(OR(A14=nper,payment&gt;ROUND((1+rate)*G13,2)),ROUND((1+rate)*G13,2),payment))</f>
        <v>1574.78</v>
      </c>
      <c r="D14" s="28"/>
      <c r="E14" s="11">
        <f t="shared" si="0"/>
        <v>827.63</v>
      </c>
      <c r="F14" s="11">
        <f t="shared" si="1"/>
        <v>747.15</v>
      </c>
      <c r="G14" s="11">
        <f t="shared" si="2"/>
        <v>717016.55999999994</v>
      </c>
      <c r="H14" s="12">
        <f t="shared" si="3"/>
        <v>2</v>
      </c>
      <c r="I14" s="12">
        <f t="shared" si="4"/>
        <v>2020</v>
      </c>
      <c r="J14" s="12" t="str">
        <f t="shared" ca="1" si="5"/>
        <v>include</v>
      </c>
    </row>
    <row r="15" spans="1:17" x14ac:dyDescent="0.2">
      <c r="A15" s="10">
        <f>IF(ISERROR(IF(A14=nper,"",A14+1))=TRUE,"",IF(A14=nper,"",A14+1))</f>
        <v>5</v>
      </c>
      <c r="B15" s="43">
        <f t="shared" si="6"/>
        <v>43887</v>
      </c>
      <c r="C15" s="46">
        <f>IF(A15="","",IF(OR(A15=nper,payment&gt;ROUND((1+rate)*G14,2)),ROUND((1+rate)*G14,2),payment))</f>
        <v>1574.78</v>
      </c>
      <c r="D15" s="28"/>
      <c r="E15" s="11">
        <f t="shared" si="0"/>
        <v>826.77</v>
      </c>
      <c r="F15" s="11">
        <f t="shared" si="1"/>
        <v>748.01</v>
      </c>
      <c r="G15" s="11">
        <f t="shared" si="2"/>
        <v>716268.54999999993</v>
      </c>
      <c r="H15" s="12">
        <f t="shared" si="3"/>
        <v>2</v>
      </c>
      <c r="I15" s="12">
        <f t="shared" si="4"/>
        <v>2020</v>
      </c>
      <c r="J15" s="12" t="str">
        <f t="shared" ca="1" si="5"/>
        <v>include</v>
      </c>
    </row>
    <row r="16" spans="1:17" x14ac:dyDescent="0.2">
      <c r="A16" s="10">
        <f>IF(ISERROR(IF(A15=nper,"",A15+1))=TRUE,"",IF(A15=nper,"",A15+1))</f>
        <v>6</v>
      </c>
      <c r="B16" s="43">
        <f t="shared" si="6"/>
        <v>43901</v>
      </c>
      <c r="C16" s="46">
        <f>IF(A16="","",IF(OR(A16=nper,payment&gt;ROUND((1+rate)*G15,2)),ROUND((1+rate)*G15,2),payment))</f>
        <v>1574.78</v>
      </c>
      <c r="D16" s="28"/>
      <c r="E16" s="11">
        <f t="shared" si="0"/>
        <v>825.91</v>
      </c>
      <c r="F16" s="11">
        <f t="shared" si="1"/>
        <v>748.87</v>
      </c>
      <c r="G16" s="11">
        <f t="shared" si="2"/>
        <v>715519.67999999993</v>
      </c>
      <c r="H16" s="12">
        <f t="shared" si="3"/>
        <v>3</v>
      </c>
      <c r="I16" s="12">
        <f t="shared" si="4"/>
        <v>2020</v>
      </c>
      <c r="J16" s="12" t="str">
        <f t="shared" ca="1" si="5"/>
        <v>include</v>
      </c>
    </row>
    <row r="17" spans="1:10" x14ac:dyDescent="0.2">
      <c r="A17" s="10">
        <f>IF(ISERROR(IF(A16=nper,"",A16+1))=TRUE,"",IF(A16=nper,"",A16+1))</f>
        <v>7</v>
      </c>
      <c r="B17" s="43">
        <f t="shared" si="6"/>
        <v>43915</v>
      </c>
      <c r="C17" s="46">
        <f>IF(A17="","",IF(OR(A17=nper,payment&gt;ROUND((1+rate)*G16,2)),ROUND((1+rate)*G16,2),payment))</f>
        <v>1574.78</v>
      </c>
      <c r="D17" s="28"/>
      <c r="E17" s="11">
        <f t="shared" si="0"/>
        <v>825.04</v>
      </c>
      <c r="F17" s="11">
        <f t="shared" si="1"/>
        <v>749.74</v>
      </c>
      <c r="G17" s="11">
        <f t="shared" si="2"/>
        <v>714769.94</v>
      </c>
      <c r="H17" s="12">
        <f t="shared" si="3"/>
        <v>3</v>
      </c>
      <c r="I17" s="12">
        <f t="shared" si="4"/>
        <v>2020</v>
      </c>
      <c r="J17" s="12" t="str">
        <f t="shared" ca="1" si="5"/>
        <v>include</v>
      </c>
    </row>
    <row r="18" spans="1:10" x14ac:dyDescent="0.2">
      <c r="A18" s="10">
        <f>IF(ISERROR(IF(A17=nper,"",A17+1))=TRUE,"",IF(A17=nper,"",A17+1))</f>
        <v>8</v>
      </c>
      <c r="B18" s="43">
        <f t="shared" si="6"/>
        <v>43929</v>
      </c>
      <c r="C18" s="46">
        <f>IF(A18="","",IF(OR(A18=nper,payment&gt;ROUND((1+rate)*G17,2)),ROUND((1+rate)*G17,2),payment))</f>
        <v>1574.78</v>
      </c>
      <c r="D18" s="28"/>
      <c r="E18" s="11">
        <f t="shared" si="0"/>
        <v>824.18</v>
      </c>
      <c r="F18" s="11">
        <f t="shared" si="1"/>
        <v>750.6</v>
      </c>
      <c r="G18" s="11">
        <f t="shared" si="2"/>
        <v>714019.34</v>
      </c>
      <c r="H18" s="12">
        <f t="shared" si="3"/>
        <v>4</v>
      </c>
      <c r="I18" s="12">
        <f t="shared" si="4"/>
        <v>2020</v>
      </c>
      <c r="J18" s="12" t="str">
        <f t="shared" ca="1" si="5"/>
        <v>include</v>
      </c>
    </row>
    <row r="19" spans="1:10" x14ac:dyDescent="0.2">
      <c r="A19" s="10">
        <f>IF(ISERROR(IF(A18=nper,"",A18+1))=TRUE,"",IF(A18=nper,"",A18+1))</f>
        <v>9</v>
      </c>
      <c r="B19" s="43">
        <f t="shared" si="6"/>
        <v>43943</v>
      </c>
      <c r="C19" s="46">
        <f>IF(A19="","",IF(OR(A19=nper,payment&gt;ROUND((1+rate)*G18,2)),ROUND((1+rate)*G18,2),payment))</f>
        <v>1574.78</v>
      </c>
      <c r="D19" s="28"/>
      <c r="E19" s="11">
        <f t="shared" si="0"/>
        <v>823.31</v>
      </c>
      <c r="F19" s="11">
        <f t="shared" si="1"/>
        <v>751.47</v>
      </c>
      <c r="G19" s="11">
        <f t="shared" si="2"/>
        <v>713267.87</v>
      </c>
      <c r="H19" s="12">
        <f t="shared" si="3"/>
        <v>4</v>
      </c>
      <c r="I19" s="12">
        <f t="shared" si="4"/>
        <v>2020</v>
      </c>
      <c r="J19" s="12" t="str">
        <f t="shared" ca="1" si="5"/>
        <v>include</v>
      </c>
    </row>
    <row r="20" spans="1:10" x14ac:dyDescent="0.2">
      <c r="A20" s="10">
        <f>IF(ISERROR(IF(A19=nper,"",A19+1))=TRUE,"",IF(A19=nper,"",A19+1))</f>
        <v>10</v>
      </c>
      <c r="B20" s="43">
        <f t="shared" si="6"/>
        <v>43957</v>
      </c>
      <c r="C20" s="46">
        <f>IF(A20="","",IF(OR(A20=nper,payment&gt;ROUND((1+rate)*G19,2)),ROUND((1+rate)*G19,2),payment))</f>
        <v>1574.78</v>
      </c>
      <c r="D20" s="28"/>
      <c r="E20" s="11">
        <f t="shared" si="0"/>
        <v>822.45</v>
      </c>
      <c r="F20" s="11">
        <f t="shared" si="1"/>
        <v>752.32999999999993</v>
      </c>
      <c r="G20" s="11">
        <f t="shared" si="2"/>
        <v>712515.54</v>
      </c>
      <c r="H20" s="12">
        <f t="shared" si="3"/>
        <v>5</v>
      </c>
      <c r="I20" s="12">
        <f t="shared" si="4"/>
        <v>2020</v>
      </c>
      <c r="J20" s="12" t="str">
        <f t="shared" ca="1" si="5"/>
        <v>include</v>
      </c>
    </row>
    <row r="21" spans="1:10" x14ac:dyDescent="0.2">
      <c r="A21" s="10">
        <f>IF(ISERROR(IF(A20=nper,"",A20+1))=TRUE,"",IF(A20=nper,"",A20+1))</f>
        <v>11</v>
      </c>
      <c r="B21" s="43">
        <f t="shared" si="6"/>
        <v>43971</v>
      </c>
      <c r="C21" s="46">
        <f>IF(A21="","",IF(OR(A21=nper,payment&gt;ROUND((1+rate)*G20,2)),ROUND((1+rate)*G20,2),payment))</f>
        <v>1574.78</v>
      </c>
      <c r="D21" s="28"/>
      <c r="E21" s="11">
        <f t="shared" si="0"/>
        <v>821.58</v>
      </c>
      <c r="F21" s="11">
        <f t="shared" si="1"/>
        <v>753.19999999999993</v>
      </c>
      <c r="G21" s="11">
        <f t="shared" si="2"/>
        <v>711762.34000000008</v>
      </c>
      <c r="H21" s="12">
        <f t="shared" si="3"/>
        <v>5</v>
      </c>
      <c r="I21" s="12">
        <f t="shared" si="4"/>
        <v>2020</v>
      </c>
      <c r="J21" s="12" t="str">
        <f t="shared" ca="1" si="5"/>
        <v>include</v>
      </c>
    </row>
    <row r="22" spans="1:10" x14ac:dyDescent="0.2">
      <c r="A22" s="10">
        <f>IF(ISERROR(IF(A21=nper,"",A21+1))=TRUE,"",IF(A21=nper,"",A21+1))</f>
        <v>12</v>
      </c>
      <c r="B22" s="43">
        <f t="shared" si="6"/>
        <v>43985</v>
      </c>
      <c r="C22" s="46">
        <f>IF(A22="","",IF(OR(A22=nper,payment&gt;ROUND((1+rate)*G21,2)),ROUND((1+rate)*G21,2),payment))</f>
        <v>1574.78</v>
      </c>
      <c r="D22" s="28"/>
      <c r="E22" s="11">
        <f t="shared" si="0"/>
        <v>820.71</v>
      </c>
      <c r="F22" s="11">
        <f t="shared" si="1"/>
        <v>754.06999999999994</v>
      </c>
      <c r="G22" s="11">
        <f t="shared" si="2"/>
        <v>711008.27000000014</v>
      </c>
      <c r="H22" s="12">
        <f t="shared" si="3"/>
        <v>6</v>
      </c>
      <c r="I22" s="12">
        <f t="shared" si="4"/>
        <v>2020</v>
      </c>
      <c r="J22" s="12" t="str">
        <f t="shared" ca="1" si="5"/>
        <v>include</v>
      </c>
    </row>
    <row r="23" spans="1:10" x14ac:dyDescent="0.2">
      <c r="A23" s="10">
        <f>IF(ISERROR(IF(A22=nper,"",A22+1))=TRUE,"",IF(A22=nper,"",A22+1))</f>
        <v>13</v>
      </c>
      <c r="B23" s="43">
        <f t="shared" si="6"/>
        <v>43999</v>
      </c>
      <c r="C23" s="46">
        <f>IF(A23="","",IF(OR(A23=nper,payment&gt;ROUND((1+rate)*G22,2)),ROUND((1+rate)*G22,2),payment))</f>
        <v>1574.78</v>
      </c>
      <c r="D23" s="28"/>
      <c r="E23" s="11">
        <f t="shared" si="0"/>
        <v>819.84</v>
      </c>
      <c r="F23" s="11">
        <f t="shared" si="1"/>
        <v>754.93999999999994</v>
      </c>
      <c r="G23" s="11">
        <f t="shared" si="2"/>
        <v>710253.33000000019</v>
      </c>
      <c r="H23" s="12">
        <f t="shared" si="3"/>
        <v>6</v>
      </c>
      <c r="I23" s="12">
        <f t="shared" si="4"/>
        <v>2020</v>
      </c>
      <c r="J23" s="12" t="str">
        <f t="shared" ca="1" si="5"/>
        <v>include</v>
      </c>
    </row>
    <row r="24" spans="1:10" x14ac:dyDescent="0.2">
      <c r="A24" s="10">
        <f>IF(ISERROR(IF(A23=nper,"",A23+1))=TRUE,"",IF(A23=nper,"",A23+1))</f>
        <v>14</v>
      </c>
      <c r="B24" s="43">
        <f t="shared" si="6"/>
        <v>44013</v>
      </c>
      <c r="C24" s="46">
        <f>IF(A24="","",IF(OR(A24=nper,payment&gt;ROUND((1+rate)*G23,2)),ROUND((1+rate)*G23,2),payment))</f>
        <v>1574.78</v>
      </c>
      <c r="D24" s="28"/>
      <c r="E24" s="11">
        <f t="shared" si="0"/>
        <v>818.97</v>
      </c>
      <c r="F24" s="11">
        <f t="shared" si="1"/>
        <v>755.81</v>
      </c>
      <c r="G24" s="11">
        <f t="shared" si="2"/>
        <v>709497.52000000014</v>
      </c>
      <c r="H24" s="12">
        <f t="shared" si="3"/>
        <v>7</v>
      </c>
      <c r="I24" s="12">
        <f t="shared" si="4"/>
        <v>2020</v>
      </c>
      <c r="J24" s="12" t="str">
        <f t="shared" ca="1" si="5"/>
        <v>include</v>
      </c>
    </row>
    <row r="25" spans="1:10" x14ac:dyDescent="0.2">
      <c r="A25" s="10">
        <f>IF(ISERROR(IF(A24=nper,"",A24+1))=TRUE,"",IF(A24=nper,"",A24+1))</f>
        <v>15</v>
      </c>
      <c r="B25" s="43">
        <f t="shared" si="6"/>
        <v>44027</v>
      </c>
      <c r="C25" s="46">
        <f>IF(A25="","",IF(OR(A25=nper,payment&gt;ROUND((1+rate)*G24,2)),ROUND((1+rate)*G24,2),payment))</f>
        <v>1574.78</v>
      </c>
      <c r="D25" s="28"/>
      <c r="E25" s="11">
        <f t="shared" si="0"/>
        <v>818.1</v>
      </c>
      <c r="F25" s="11">
        <f t="shared" si="1"/>
        <v>756.68</v>
      </c>
      <c r="G25" s="11">
        <f t="shared" si="2"/>
        <v>708740.84000000008</v>
      </c>
      <c r="H25" s="12">
        <f t="shared" si="3"/>
        <v>7</v>
      </c>
      <c r="I25" s="12">
        <f t="shared" si="4"/>
        <v>2020</v>
      </c>
      <c r="J25" s="12" t="str">
        <f t="shared" ca="1" si="5"/>
        <v>include</v>
      </c>
    </row>
    <row r="26" spans="1:10" x14ac:dyDescent="0.2">
      <c r="A26" s="10">
        <f>IF(ISERROR(IF(A25=nper,"",A25+1))=TRUE,"",IF(A25=nper,"",A25+1))</f>
        <v>16</v>
      </c>
      <c r="B26" s="43">
        <f t="shared" si="6"/>
        <v>44041</v>
      </c>
      <c r="C26" s="46">
        <f>IF(A26="","",IF(OR(A26=nper,payment&gt;ROUND((1+rate)*G25,2)),ROUND((1+rate)*G25,2),payment))</f>
        <v>1574.78</v>
      </c>
      <c r="D26" s="28"/>
      <c r="E26" s="11">
        <f t="shared" si="0"/>
        <v>817.23</v>
      </c>
      <c r="F26" s="11">
        <f t="shared" si="1"/>
        <v>757.55</v>
      </c>
      <c r="G26" s="11">
        <f t="shared" si="2"/>
        <v>707983.29</v>
      </c>
      <c r="H26" s="12">
        <f t="shared" si="3"/>
        <v>7</v>
      </c>
      <c r="I26" s="12">
        <f t="shared" si="4"/>
        <v>2020</v>
      </c>
      <c r="J26" s="12" t="str">
        <f t="shared" ca="1" si="5"/>
        <v>include</v>
      </c>
    </row>
    <row r="27" spans="1:10" x14ac:dyDescent="0.2">
      <c r="A27" s="10">
        <f>IF(ISERROR(IF(A26=nper,"",A26+1))=TRUE,"",IF(A26=nper,"",A26+1))</f>
        <v>17</v>
      </c>
      <c r="B27" s="43">
        <f t="shared" si="6"/>
        <v>44055</v>
      </c>
      <c r="C27" s="46">
        <f>IF(A27="","",IF(OR(A27=nper,payment&gt;ROUND((1+rate)*G26,2)),ROUND((1+rate)*G26,2),payment))</f>
        <v>1574.78</v>
      </c>
      <c r="D27" s="28"/>
      <c r="E27" s="11">
        <f t="shared" si="0"/>
        <v>816.35</v>
      </c>
      <c r="F27" s="11">
        <f t="shared" si="1"/>
        <v>758.43</v>
      </c>
      <c r="G27" s="11">
        <f t="shared" si="2"/>
        <v>707224.86</v>
      </c>
      <c r="H27" s="12">
        <f t="shared" si="3"/>
        <v>8</v>
      </c>
      <c r="I27" s="12">
        <f t="shared" si="4"/>
        <v>2020</v>
      </c>
      <c r="J27" s="12" t="str">
        <f t="shared" ca="1" si="5"/>
        <v>include</v>
      </c>
    </row>
    <row r="28" spans="1:10" x14ac:dyDescent="0.2">
      <c r="A28" s="10">
        <f>IF(ISERROR(IF(A27=nper,"",A27+1))=TRUE,"",IF(A27=nper,"",A27+1))</f>
        <v>18</v>
      </c>
      <c r="B28" s="43">
        <f t="shared" si="6"/>
        <v>44069</v>
      </c>
      <c r="C28" s="46">
        <f>IF(A28="","",IF(OR(A28=nper,payment&gt;ROUND((1+rate)*G27,2)),ROUND((1+rate)*G27,2),payment))</f>
        <v>1574.78</v>
      </c>
      <c r="D28" s="28"/>
      <c r="E28" s="11">
        <f t="shared" si="0"/>
        <v>815.48</v>
      </c>
      <c r="F28" s="11">
        <f t="shared" si="1"/>
        <v>759.3</v>
      </c>
      <c r="G28" s="11">
        <f t="shared" si="2"/>
        <v>706465.55999999994</v>
      </c>
      <c r="H28" s="12">
        <f t="shared" si="3"/>
        <v>8</v>
      </c>
      <c r="I28" s="12">
        <f t="shared" si="4"/>
        <v>2020</v>
      </c>
      <c r="J28" s="12" t="str">
        <f t="shared" ca="1" si="5"/>
        <v>include</v>
      </c>
    </row>
    <row r="29" spans="1:10" x14ac:dyDescent="0.2">
      <c r="A29" s="10">
        <f>IF(ISERROR(IF(A28=nper,"",A28+1))=TRUE,"",IF(A28=nper,"",A28+1))</f>
        <v>19</v>
      </c>
      <c r="B29" s="43">
        <f t="shared" si="6"/>
        <v>44083</v>
      </c>
      <c r="C29" s="46">
        <f>IF(A29="","",IF(OR(A29=nper,payment&gt;ROUND((1+rate)*G28,2)),ROUND((1+rate)*G28,2),payment))</f>
        <v>1574.78</v>
      </c>
      <c r="D29" s="28"/>
      <c r="E29" s="11">
        <f t="shared" si="0"/>
        <v>814.6</v>
      </c>
      <c r="F29" s="11">
        <f t="shared" si="1"/>
        <v>760.18</v>
      </c>
      <c r="G29" s="11">
        <f t="shared" si="2"/>
        <v>705705.37999999989</v>
      </c>
      <c r="H29" s="12">
        <f t="shared" si="3"/>
        <v>9</v>
      </c>
      <c r="I29" s="12">
        <f t="shared" si="4"/>
        <v>2020</v>
      </c>
      <c r="J29" s="12" t="str">
        <f t="shared" ca="1" si="5"/>
        <v>include</v>
      </c>
    </row>
    <row r="30" spans="1:10" x14ac:dyDescent="0.2">
      <c r="A30" s="10">
        <f>IF(ISERROR(IF(A29=nper,"",A29+1))=TRUE,"",IF(A29=nper,"",A29+1))</f>
        <v>20</v>
      </c>
      <c r="B30" s="43">
        <f t="shared" si="6"/>
        <v>44097</v>
      </c>
      <c r="C30" s="46">
        <f>IF(A30="","",IF(OR(A30=nper,payment&gt;ROUND((1+rate)*G29,2)),ROUND((1+rate)*G29,2),payment))</f>
        <v>1574.78</v>
      </c>
      <c r="D30" s="28"/>
      <c r="E30" s="11">
        <f t="shared" si="0"/>
        <v>813.73</v>
      </c>
      <c r="F30" s="11">
        <f t="shared" si="1"/>
        <v>761.05</v>
      </c>
      <c r="G30" s="11">
        <f t="shared" si="2"/>
        <v>704944.32999999984</v>
      </c>
      <c r="H30" s="12">
        <f t="shared" si="3"/>
        <v>9</v>
      </c>
      <c r="I30" s="12">
        <f t="shared" si="4"/>
        <v>2020</v>
      </c>
      <c r="J30" s="12" t="str">
        <f t="shared" ca="1" si="5"/>
        <v>include</v>
      </c>
    </row>
    <row r="31" spans="1:10" x14ac:dyDescent="0.2">
      <c r="A31" s="10">
        <f>IF(ISERROR(IF(A30=nper,"",A30+1))=TRUE,"",IF(A30=nper,"",A30+1))</f>
        <v>21</v>
      </c>
      <c r="B31" s="43">
        <f t="shared" si="6"/>
        <v>44111</v>
      </c>
      <c r="C31" s="46">
        <f>IF(A31="","",IF(OR(A31=nper,payment&gt;ROUND((1+rate)*G30,2)),ROUND((1+rate)*G30,2),payment))</f>
        <v>1574.78</v>
      </c>
      <c r="D31" s="28"/>
      <c r="E31" s="11">
        <f t="shared" si="0"/>
        <v>812.85</v>
      </c>
      <c r="F31" s="11">
        <f t="shared" si="1"/>
        <v>761.93</v>
      </c>
      <c r="G31" s="11">
        <f t="shared" si="2"/>
        <v>704182.39999999979</v>
      </c>
      <c r="H31" s="12">
        <f t="shared" si="3"/>
        <v>10</v>
      </c>
      <c r="I31" s="12">
        <f t="shared" si="4"/>
        <v>2020</v>
      </c>
      <c r="J31" s="12" t="str">
        <f t="shared" ca="1" si="5"/>
        <v>include</v>
      </c>
    </row>
    <row r="32" spans="1:10" x14ac:dyDescent="0.2">
      <c r="A32" s="10">
        <f>IF(ISERROR(IF(A31=nper,"",A31+1))=TRUE,"",IF(A31=nper,"",A31+1))</f>
        <v>22</v>
      </c>
      <c r="B32" s="43">
        <f t="shared" si="6"/>
        <v>44125</v>
      </c>
      <c r="C32" s="46">
        <f>IF(A32="","",IF(OR(A32=nper,payment&gt;ROUND((1+rate)*G31,2)),ROUND((1+rate)*G31,2),payment))</f>
        <v>1574.78</v>
      </c>
      <c r="D32" s="28"/>
      <c r="E32" s="11">
        <f t="shared" si="0"/>
        <v>811.97</v>
      </c>
      <c r="F32" s="11">
        <f t="shared" si="1"/>
        <v>762.81</v>
      </c>
      <c r="G32" s="11">
        <f t="shared" si="2"/>
        <v>703419.58999999973</v>
      </c>
      <c r="H32" s="12">
        <f t="shared" si="3"/>
        <v>10</v>
      </c>
      <c r="I32" s="12">
        <f t="shared" si="4"/>
        <v>2020</v>
      </c>
      <c r="J32" s="12" t="str">
        <f t="shared" ca="1" si="5"/>
        <v>include</v>
      </c>
    </row>
    <row r="33" spans="1:10" x14ac:dyDescent="0.2">
      <c r="A33" s="10">
        <f>IF(ISERROR(IF(A32=nper,"",A32+1))=TRUE,"",IF(A32=nper,"",A32+1))</f>
        <v>23</v>
      </c>
      <c r="B33" s="43">
        <f t="shared" si="6"/>
        <v>44139</v>
      </c>
      <c r="C33" s="46">
        <f>IF(A33="","",IF(OR(A33=nper,payment&gt;ROUND((1+rate)*G32,2)),ROUND((1+rate)*G32,2),payment))</f>
        <v>1574.78</v>
      </c>
      <c r="D33" s="28"/>
      <c r="E33" s="11">
        <f t="shared" si="0"/>
        <v>811.09</v>
      </c>
      <c r="F33" s="11">
        <f t="shared" si="1"/>
        <v>763.68999999999994</v>
      </c>
      <c r="G33" s="11">
        <f t="shared" si="2"/>
        <v>702655.89999999979</v>
      </c>
      <c r="H33" s="12">
        <f t="shared" si="3"/>
        <v>11</v>
      </c>
      <c r="I33" s="12">
        <f t="shared" si="4"/>
        <v>2020</v>
      </c>
      <c r="J33" s="12" t="str">
        <f t="shared" ca="1" si="5"/>
        <v>include</v>
      </c>
    </row>
    <row r="34" spans="1:10" x14ac:dyDescent="0.2">
      <c r="A34" s="10">
        <f>IF(ISERROR(IF(A33=nper,"",A33+1))=TRUE,"",IF(A33=nper,"",A33+1))</f>
        <v>24</v>
      </c>
      <c r="B34" s="43">
        <f t="shared" si="6"/>
        <v>44153</v>
      </c>
      <c r="C34" s="46">
        <f>IF(A34="","",IF(OR(A34=nper,payment&gt;ROUND((1+rate)*G33,2)),ROUND((1+rate)*G33,2),payment))</f>
        <v>1574.78</v>
      </c>
      <c r="D34" s="28"/>
      <c r="E34" s="11">
        <f t="shared" si="0"/>
        <v>810.21</v>
      </c>
      <c r="F34" s="11">
        <f t="shared" si="1"/>
        <v>764.56999999999994</v>
      </c>
      <c r="G34" s="11">
        <f t="shared" si="2"/>
        <v>701891.32999999984</v>
      </c>
      <c r="H34" s="12">
        <f t="shared" si="3"/>
        <v>11</v>
      </c>
      <c r="I34" s="12">
        <f t="shared" si="4"/>
        <v>2020</v>
      </c>
      <c r="J34" s="12" t="str">
        <f t="shared" ca="1" si="5"/>
        <v>include</v>
      </c>
    </row>
    <row r="35" spans="1:10" x14ac:dyDescent="0.2">
      <c r="A35" s="10">
        <f>IF(ISERROR(IF(A34=nper,"",A34+1))=TRUE,"",IF(A34=nper,"",A34+1))</f>
        <v>25</v>
      </c>
      <c r="B35" s="43">
        <f t="shared" si="6"/>
        <v>44167</v>
      </c>
      <c r="C35" s="46">
        <f>IF(A35="","",IF(OR(A35=nper,payment&gt;ROUND((1+rate)*G34,2)),ROUND((1+rate)*G34,2),payment))</f>
        <v>1574.78</v>
      </c>
      <c r="D35" s="28"/>
      <c r="E35" s="11">
        <f t="shared" si="0"/>
        <v>809.33</v>
      </c>
      <c r="F35" s="11">
        <f t="shared" si="1"/>
        <v>765.44999999999993</v>
      </c>
      <c r="G35" s="11">
        <f t="shared" si="2"/>
        <v>701125.87999999989</v>
      </c>
      <c r="H35" s="12">
        <f t="shared" si="3"/>
        <v>12</v>
      </c>
      <c r="I35" s="12">
        <f t="shared" si="4"/>
        <v>2020</v>
      </c>
      <c r="J35" s="12" t="str">
        <f t="shared" ca="1" si="5"/>
        <v>include</v>
      </c>
    </row>
    <row r="36" spans="1:10" x14ac:dyDescent="0.2">
      <c r="A36" s="10">
        <f>IF(ISERROR(IF(A35=nper,"",A35+1))=TRUE,"",IF(A35=nper,"",A35+1))</f>
        <v>26</v>
      </c>
      <c r="B36" s="43">
        <f t="shared" si="6"/>
        <v>44181</v>
      </c>
      <c r="C36" s="46">
        <f>IF(A36="","",IF(OR(A36=nper,payment&gt;ROUND((1+rate)*G35,2)),ROUND((1+rate)*G35,2),payment))</f>
        <v>1574.78</v>
      </c>
      <c r="D36" s="28"/>
      <c r="E36" s="11">
        <f t="shared" si="0"/>
        <v>808.45</v>
      </c>
      <c r="F36" s="11">
        <f t="shared" si="1"/>
        <v>766.32999999999993</v>
      </c>
      <c r="G36" s="11">
        <f t="shared" si="2"/>
        <v>700359.54999999993</v>
      </c>
      <c r="H36" s="12">
        <f t="shared" si="3"/>
        <v>12</v>
      </c>
      <c r="I36" s="12">
        <f t="shared" si="4"/>
        <v>2020</v>
      </c>
      <c r="J36" s="12" t="str">
        <f t="shared" ca="1" si="5"/>
        <v>include</v>
      </c>
    </row>
    <row r="37" spans="1:10" x14ac:dyDescent="0.2">
      <c r="A37" s="10">
        <f>IF(ISERROR(IF(A36=nper,"",A36+1))=TRUE,"",IF(A36=nper,"",A36+1))</f>
        <v>27</v>
      </c>
      <c r="B37" s="43">
        <f t="shared" si="6"/>
        <v>44195</v>
      </c>
      <c r="C37" s="46">
        <f>IF(A37="","",IF(OR(A37=nper,payment&gt;ROUND((1+rate)*G36,2)),ROUND((1+rate)*G36,2),payment))</f>
        <v>1574.78</v>
      </c>
      <c r="D37" s="28"/>
      <c r="E37" s="11">
        <f t="shared" si="0"/>
        <v>807.56</v>
      </c>
      <c r="F37" s="11">
        <f t="shared" si="1"/>
        <v>767.22</v>
      </c>
      <c r="G37" s="11">
        <f t="shared" si="2"/>
        <v>699592.33</v>
      </c>
      <c r="H37" s="12">
        <f t="shared" si="3"/>
        <v>12</v>
      </c>
      <c r="I37" s="12">
        <f t="shared" si="4"/>
        <v>2020</v>
      </c>
      <c r="J37" s="12" t="str">
        <f t="shared" ca="1" si="5"/>
        <v>include</v>
      </c>
    </row>
    <row r="38" spans="1:10" x14ac:dyDescent="0.2">
      <c r="A38" s="10">
        <f>IF(ISERROR(IF(A37=nper,"",A37+1))=TRUE,"",IF(A37=nper,"",A37+1))</f>
        <v>28</v>
      </c>
      <c r="B38" s="43">
        <f t="shared" si="6"/>
        <v>44209</v>
      </c>
      <c r="C38" s="46">
        <f>IF(A38="","",IF(OR(A38=nper,payment&gt;ROUND((1+rate)*G37,2)),ROUND((1+rate)*G37,2),payment))</f>
        <v>1574.78</v>
      </c>
      <c r="D38" s="28"/>
      <c r="E38" s="11">
        <f t="shared" si="0"/>
        <v>806.68</v>
      </c>
      <c r="F38" s="11">
        <f t="shared" si="1"/>
        <v>768.1</v>
      </c>
      <c r="G38" s="11">
        <f t="shared" si="2"/>
        <v>698824.23</v>
      </c>
      <c r="H38" s="12">
        <f t="shared" si="3"/>
        <v>1</v>
      </c>
      <c r="I38" s="12">
        <f t="shared" si="4"/>
        <v>2021</v>
      </c>
      <c r="J38" s="12" t="str">
        <f t="shared" ca="1" si="5"/>
        <v>include</v>
      </c>
    </row>
    <row r="39" spans="1:10" x14ac:dyDescent="0.2">
      <c r="A39" s="10">
        <f>IF(ISERROR(IF(A38=nper,"",A38+1))=TRUE,"",IF(A38=nper,"",A38+1))</f>
        <v>29</v>
      </c>
      <c r="B39" s="43">
        <f t="shared" si="6"/>
        <v>44223</v>
      </c>
      <c r="C39" s="46">
        <f>IF(A39="","",IF(OR(A39=nper,payment&gt;ROUND((1+rate)*G38,2)),ROUND((1+rate)*G38,2),payment))</f>
        <v>1574.78</v>
      </c>
      <c r="D39" s="28"/>
      <c r="E39" s="11">
        <f t="shared" si="0"/>
        <v>805.79</v>
      </c>
      <c r="F39" s="11">
        <f t="shared" si="1"/>
        <v>768.99</v>
      </c>
      <c r="G39" s="11">
        <f t="shared" si="2"/>
        <v>698055.24</v>
      </c>
      <c r="H39" s="12">
        <f t="shared" si="3"/>
        <v>1</v>
      </c>
      <c r="I39" s="12">
        <f t="shared" si="4"/>
        <v>2021</v>
      </c>
      <c r="J39" s="12" t="str">
        <f t="shared" ca="1" si="5"/>
        <v>include</v>
      </c>
    </row>
    <row r="40" spans="1:10" x14ac:dyDescent="0.2">
      <c r="A40" s="10">
        <f>IF(ISERROR(IF(A39=nper,"",A39+1))=TRUE,"",IF(A39=nper,"",A39+1))</f>
        <v>30</v>
      </c>
      <c r="B40" s="43">
        <f t="shared" si="6"/>
        <v>44237</v>
      </c>
      <c r="C40" s="46">
        <f>IF(A40="","",IF(OR(A40=nper,payment&gt;ROUND((1+rate)*G39,2)),ROUND((1+rate)*G39,2),payment))</f>
        <v>1574.78</v>
      </c>
      <c r="D40" s="28"/>
      <c r="E40" s="11">
        <f t="shared" si="0"/>
        <v>804.91</v>
      </c>
      <c r="F40" s="11">
        <f t="shared" si="1"/>
        <v>769.87</v>
      </c>
      <c r="G40" s="11">
        <f t="shared" si="2"/>
        <v>697285.37</v>
      </c>
      <c r="H40" s="12">
        <f t="shared" si="3"/>
        <v>2</v>
      </c>
      <c r="I40" s="12">
        <f t="shared" si="4"/>
        <v>2021</v>
      </c>
      <c r="J40" s="12" t="str">
        <f t="shared" ca="1" si="5"/>
        <v>include</v>
      </c>
    </row>
    <row r="41" spans="1:10" x14ac:dyDescent="0.2">
      <c r="A41" s="10">
        <f>IF(ISERROR(IF(A40=nper,"",A40+1))=TRUE,"",IF(A40=nper,"",A40+1))</f>
        <v>31</v>
      </c>
      <c r="B41" s="43">
        <f t="shared" si="6"/>
        <v>44251</v>
      </c>
      <c r="C41" s="46">
        <f>IF(A41="","",IF(OR(A41=nper,payment&gt;ROUND((1+rate)*G40,2)),ROUND((1+rate)*G40,2),payment))</f>
        <v>1574.78</v>
      </c>
      <c r="D41" s="28"/>
      <c r="E41" s="11">
        <f t="shared" si="0"/>
        <v>804.02</v>
      </c>
      <c r="F41" s="11">
        <f t="shared" si="1"/>
        <v>770.76</v>
      </c>
      <c r="G41" s="11">
        <f t="shared" si="2"/>
        <v>696514.61</v>
      </c>
      <c r="H41" s="12">
        <f t="shared" si="3"/>
        <v>2</v>
      </c>
      <c r="I41" s="12">
        <f t="shared" si="4"/>
        <v>2021</v>
      </c>
      <c r="J41" s="12" t="str">
        <f t="shared" ca="1" si="5"/>
        <v>include</v>
      </c>
    </row>
    <row r="42" spans="1:10" x14ac:dyDescent="0.2">
      <c r="A42" s="10">
        <f>IF(ISERROR(IF(A41=nper,"",A41+1))=TRUE,"",IF(A41=nper,"",A41+1))</f>
        <v>32</v>
      </c>
      <c r="B42" s="43">
        <f t="shared" si="6"/>
        <v>44265</v>
      </c>
      <c r="C42" s="46">
        <f>IF(A42="","",IF(OR(A42=nper,payment&gt;ROUND((1+rate)*G41,2)),ROUND((1+rate)*G41,2),payment))</f>
        <v>1574.78</v>
      </c>
      <c r="D42" s="28"/>
      <c r="E42" s="11">
        <f t="shared" si="0"/>
        <v>803.13</v>
      </c>
      <c r="F42" s="11">
        <f t="shared" si="1"/>
        <v>771.65</v>
      </c>
      <c r="G42" s="11">
        <f t="shared" si="2"/>
        <v>695742.96</v>
      </c>
      <c r="H42" s="12">
        <f t="shared" si="3"/>
        <v>3</v>
      </c>
      <c r="I42" s="12">
        <f t="shared" si="4"/>
        <v>2021</v>
      </c>
      <c r="J42" s="12" t="str">
        <f t="shared" ca="1" si="5"/>
        <v>include</v>
      </c>
    </row>
    <row r="43" spans="1:10" x14ac:dyDescent="0.2">
      <c r="A43" s="10">
        <f>IF(ISERROR(IF(A42=nper,"",A42+1))=TRUE,"",IF(A42=nper,"",A42+1))</f>
        <v>33</v>
      </c>
      <c r="B43" s="43">
        <f t="shared" si="6"/>
        <v>44279</v>
      </c>
      <c r="C43" s="46">
        <f>IF(A43="","",IF(OR(A43=nper,payment&gt;ROUND((1+rate)*G42,2)),ROUND((1+rate)*G42,2),payment))</f>
        <v>1574.78</v>
      </c>
      <c r="D43" s="28"/>
      <c r="E43" s="11">
        <f t="shared" si="0"/>
        <v>802.24</v>
      </c>
      <c r="F43" s="11">
        <f t="shared" si="1"/>
        <v>772.54</v>
      </c>
      <c r="G43" s="11">
        <f t="shared" si="2"/>
        <v>694970.41999999993</v>
      </c>
      <c r="H43" s="12">
        <f t="shared" si="3"/>
        <v>3</v>
      </c>
      <c r="I43" s="12">
        <f t="shared" si="4"/>
        <v>2021</v>
      </c>
      <c r="J43" s="12" t="str">
        <f t="shared" ca="1" si="5"/>
        <v>include</v>
      </c>
    </row>
    <row r="44" spans="1:10" x14ac:dyDescent="0.2">
      <c r="A44" s="10">
        <f>IF(ISERROR(IF(A43=nper,"",A43+1))=TRUE,"",IF(A43=nper,"",A43+1))</f>
        <v>34</v>
      </c>
      <c r="B44" s="43">
        <f t="shared" si="6"/>
        <v>44293</v>
      </c>
      <c r="C44" s="46">
        <f>IF(A44="","",IF(OR(A44=nper,payment&gt;ROUND((1+rate)*G43,2)),ROUND((1+rate)*G43,2),payment))</f>
        <v>1574.78</v>
      </c>
      <c r="D44" s="28"/>
      <c r="E44" s="11">
        <f t="shared" si="0"/>
        <v>801.35</v>
      </c>
      <c r="F44" s="11">
        <f t="shared" si="1"/>
        <v>773.43</v>
      </c>
      <c r="G44" s="11">
        <f t="shared" si="2"/>
        <v>694196.98999999987</v>
      </c>
      <c r="H44" s="12">
        <f t="shared" si="3"/>
        <v>4</v>
      </c>
      <c r="I44" s="12">
        <f t="shared" si="4"/>
        <v>2021</v>
      </c>
      <c r="J44" s="12" t="str">
        <f t="shared" ca="1" si="5"/>
        <v>include</v>
      </c>
    </row>
    <row r="45" spans="1:10" x14ac:dyDescent="0.2">
      <c r="A45" s="10">
        <f>IF(ISERROR(IF(A44=nper,"",A44+1))=TRUE,"",IF(A44=nper,"",A44+1))</f>
        <v>35</v>
      </c>
      <c r="B45" s="43">
        <f t="shared" si="6"/>
        <v>44307</v>
      </c>
      <c r="C45" s="46">
        <f>IF(A45="","",IF(OR(A45=nper,payment&gt;ROUND((1+rate)*G44,2)),ROUND((1+rate)*G44,2),payment))</f>
        <v>1574.78</v>
      </c>
      <c r="D45" s="28"/>
      <c r="E45" s="11">
        <f t="shared" si="0"/>
        <v>800.46</v>
      </c>
      <c r="F45" s="11">
        <f t="shared" si="1"/>
        <v>774.31999999999994</v>
      </c>
      <c r="G45" s="11">
        <f t="shared" si="2"/>
        <v>693422.66999999993</v>
      </c>
      <c r="H45" s="12">
        <f t="shared" si="3"/>
        <v>4</v>
      </c>
      <c r="I45" s="12">
        <f t="shared" si="4"/>
        <v>2021</v>
      </c>
      <c r="J45" s="12" t="str">
        <f t="shared" ca="1" si="5"/>
        <v>include</v>
      </c>
    </row>
    <row r="46" spans="1:10" x14ac:dyDescent="0.2">
      <c r="A46" s="10">
        <f>IF(ISERROR(IF(A45=nper,"",A45+1))=TRUE,"",IF(A45=nper,"",A45+1))</f>
        <v>36</v>
      </c>
      <c r="B46" s="43">
        <f t="shared" si="6"/>
        <v>44321</v>
      </c>
      <c r="C46" s="46">
        <f>IF(A46="","",IF(OR(A46=nper,payment&gt;ROUND((1+rate)*G45,2)),ROUND((1+rate)*G45,2),payment))</f>
        <v>1574.78</v>
      </c>
      <c r="D46" s="28"/>
      <c r="E46" s="11">
        <f t="shared" si="0"/>
        <v>799.57</v>
      </c>
      <c r="F46" s="11">
        <f t="shared" si="1"/>
        <v>775.20999999999992</v>
      </c>
      <c r="G46" s="11">
        <f t="shared" si="2"/>
        <v>692647.46</v>
      </c>
      <c r="H46" s="12">
        <f t="shared" si="3"/>
        <v>5</v>
      </c>
      <c r="I46" s="12">
        <f t="shared" si="4"/>
        <v>2021</v>
      </c>
      <c r="J46" s="12" t="str">
        <f t="shared" ca="1" si="5"/>
        <v>include</v>
      </c>
    </row>
    <row r="47" spans="1:10" x14ac:dyDescent="0.2">
      <c r="A47" s="10">
        <f>IF(ISERROR(IF(A46=nper,"",A46+1))=TRUE,"",IF(A46=nper,"",A46+1))</f>
        <v>37</v>
      </c>
      <c r="B47" s="43">
        <f t="shared" si="6"/>
        <v>44335</v>
      </c>
      <c r="C47" s="46">
        <f>IF(A47="","",IF(OR(A47=nper,payment&gt;ROUND((1+rate)*G46,2)),ROUND((1+rate)*G46,2),payment))</f>
        <v>1574.78</v>
      </c>
      <c r="D47" s="28"/>
      <c r="E47" s="11">
        <f t="shared" si="0"/>
        <v>798.67</v>
      </c>
      <c r="F47" s="11">
        <f t="shared" si="1"/>
        <v>776.11</v>
      </c>
      <c r="G47" s="11">
        <f t="shared" si="2"/>
        <v>691871.35</v>
      </c>
      <c r="H47" s="12">
        <f t="shared" si="3"/>
        <v>5</v>
      </c>
      <c r="I47" s="12">
        <f t="shared" si="4"/>
        <v>2021</v>
      </c>
      <c r="J47" s="12" t="str">
        <f t="shared" ca="1" si="5"/>
        <v>include</v>
      </c>
    </row>
    <row r="48" spans="1:10" x14ac:dyDescent="0.2">
      <c r="A48" s="10">
        <f>IF(ISERROR(IF(A47=nper,"",A47+1))=TRUE,"",IF(A47=nper,"",A47+1))</f>
        <v>38</v>
      </c>
      <c r="B48" s="43">
        <f t="shared" si="6"/>
        <v>44349</v>
      </c>
      <c r="C48" s="46">
        <f>IF(A48="","",IF(OR(A48=nper,payment&gt;ROUND((1+rate)*G47,2)),ROUND((1+rate)*G47,2),payment))</f>
        <v>1574.78</v>
      </c>
      <c r="D48" s="28"/>
      <c r="E48" s="11">
        <f t="shared" si="0"/>
        <v>797.78</v>
      </c>
      <c r="F48" s="11">
        <f t="shared" si="1"/>
        <v>777</v>
      </c>
      <c r="G48" s="11">
        <f t="shared" si="2"/>
        <v>691094.35</v>
      </c>
      <c r="H48" s="12">
        <f t="shared" si="3"/>
        <v>6</v>
      </c>
      <c r="I48" s="12">
        <f t="shared" si="4"/>
        <v>2021</v>
      </c>
      <c r="J48" s="12" t="str">
        <f t="shared" ca="1" si="5"/>
        <v>include</v>
      </c>
    </row>
    <row r="49" spans="1:10" x14ac:dyDescent="0.2">
      <c r="A49" s="10">
        <f>IF(ISERROR(IF(A48=nper,"",A48+1))=TRUE,"",IF(A48=nper,"",A48+1))</f>
        <v>39</v>
      </c>
      <c r="B49" s="43">
        <f t="shared" si="6"/>
        <v>44363</v>
      </c>
      <c r="C49" s="46">
        <f>IF(A49="","",IF(OR(A49=nper,payment&gt;ROUND((1+rate)*G48,2)),ROUND((1+rate)*G48,2),payment))</f>
        <v>1574.78</v>
      </c>
      <c r="D49" s="28"/>
      <c r="E49" s="11">
        <f t="shared" si="0"/>
        <v>796.88</v>
      </c>
      <c r="F49" s="11">
        <f t="shared" si="1"/>
        <v>777.9</v>
      </c>
      <c r="G49" s="11">
        <f t="shared" si="2"/>
        <v>690316.45</v>
      </c>
      <c r="H49" s="12">
        <f t="shared" si="3"/>
        <v>6</v>
      </c>
      <c r="I49" s="12">
        <f t="shared" si="4"/>
        <v>2021</v>
      </c>
      <c r="J49" s="12" t="str">
        <f t="shared" ca="1" si="5"/>
        <v>include</v>
      </c>
    </row>
    <row r="50" spans="1:10" x14ac:dyDescent="0.2">
      <c r="A50" s="10">
        <f>IF(ISERROR(IF(A49=nper,"",A49+1))=TRUE,"",IF(A49=nper,"",A49+1))</f>
        <v>40</v>
      </c>
      <c r="B50" s="43">
        <f t="shared" si="6"/>
        <v>44377</v>
      </c>
      <c r="C50" s="46">
        <f>IF(A50="","",IF(OR(A50=nper,payment&gt;ROUND((1+rate)*G49,2)),ROUND((1+rate)*G49,2),payment))</f>
        <v>1574.78</v>
      </c>
      <c r="D50" s="28"/>
      <c r="E50" s="11">
        <f t="shared" si="0"/>
        <v>795.98</v>
      </c>
      <c r="F50" s="11">
        <f t="shared" si="1"/>
        <v>778.8</v>
      </c>
      <c r="G50" s="11">
        <f t="shared" si="2"/>
        <v>689537.64999999991</v>
      </c>
      <c r="H50" s="12">
        <f t="shared" si="3"/>
        <v>6</v>
      </c>
      <c r="I50" s="12">
        <f t="shared" si="4"/>
        <v>2021</v>
      </c>
      <c r="J50" s="12" t="str">
        <f t="shared" ca="1" si="5"/>
        <v>include</v>
      </c>
    </row>
    <row r="51" spans="1:10" x14ac:dyDescent="0.2">
      <c r="A51" s="10">
        <f>IF(ISERROR(IF(A50=nper,"",A50+1))=TRUE,"",IF(A50=nper,"",A50+1))</f>
        <v>41</v>
      </c>
      <c r="B51" s="43">
        <f t="shared" si="6"/>
        <v>44391</v>
      </c>
      <c r="C51" s="46">
        <f>IF(A51="","",IF(OR(A51=nper,payment&gt;ROUND((1+rate)*G50,2)),ROUND((1+rate)*G50,2),payment))</f>
        <v>1574.78</v>
      </c>
      <c r="D51" s="28"/>
      <c r="E51" s="11">
        <f t="shared" si="0"/>
        <v>795.09</v>
      </c>
      <c r="F51" s="11">
        <f t="shared" si="1"/>
        <v>779.68999999999994</v>
      </c>
      <c r="G51" s="11">
        <f t="shared" si="2"/>
        <v>688757.96</v>
      </c>
      <c r="H51" s="12">
        <f t="shared" si="3"/>
        <v>7</v>
      </c>
      <c r="I51" s="12">
        <f t="shared" si="4"/>
        <v>2021</v>
      </c>
      <c r="J51" s="12" t="str">
        <f t="shared" ca="1" si="5"/>
        <v>include</v>
      </c>
    </row>
    <row r="52" spans="1:10" x14ac:dyDescent="0.2">
      <c r="A52" s="10">
        <f>IF(ISERROR(IF(A51=nper,"",A51+1))=TRUE,"",IF(A51=nper,"",A51+1))</f>
        <v>42</v>
      </c>
      <c r="B52" s="43">
        <f t="shared" si="6"/>
        <v>44405</v>
      </c>
      <c r="C52" s="46">
        <f>IF(A52="","",IF(OR(A52=nper,payment&gt;ROUND((1+rate)*G51,2)),ROUND((1+rate)*G51,2),payment))</f>
        <v>1574.78</v>
      </c>
      <c r="D52" s="28"/>
      <c r="E52" s="11">
        <f t="shared" si="0"/>
        <v>794.19</v>
      </c>
      <c r="F52" s="11">
        <f t="shared" si="1"/>
        <v>780.58999999999992</v>
      </c>
      <c r="G52" s="11">
        <f t="shared" si="2"/>
        <v>687977.37</v>
      </c>
      <c r="H52" s="12">
        <f t="shared" si="3"/>
        <v>7</v>
      </c>
      <c r="I52" s="12">
        <f t="shared" si="4"/>
        <v>2021</v>
      </c>
      <c r="J52" s="12" t="str">
        <f t="shared" ca="1" si="5"/>
        <v>include</v>
      </c>
    </row>
    <row r="53" spans="1:10" x14ac:dyDescent="0.2">
      <c r="A53" s="10">
        <f>IF(ISERROR(IF(A52=nper,"",A52+1))=TRUE,"",IF(A52=nper,"",A52+1))</f>
        <v>43</v>
      </c>
      <c r="B53" s="43">
        <f t="shared" si="6"/>
        <v>44419</v>
      </c>
      <c r="C53" s="46">
        <f>IF(A53="","",IF(OR(A53=nper,payment&gt;ROUND((1+rate)*G52,2)),ROUND((1+rate)*G52,2),payment))</f>
        <v>1574.78</v>
      </c>
      <c r="D53" s="28"/>
      <c r="E53" s="11">
        <f t="shared" si="0"/>
        <v>793.29</v>
      </c>
      <c r="F53" s="11">
        <f t="shared" si="1"/>
        <v>781.49</v>
      </c>
      <c r="G53" s="11">
        <f t="shared" si="2"/>
        <v>687195.88</v>
      </c>
      <c r="H53" s="12">
        <f t="shared" si="3"/>
        <v>8</v>
      </c>
      <c r="I53" s="12">
        <f t="shared" si="4"/>
        <v>2021</v>
      </c>
      <c r="J53" s="12" t="str">
        <f t="shared" ca="1" si="5"/>
        <v>include</v>
      </c>
    </row>
    <row r="54" spans="1:10" x14ac:dyDescent="0.2">
      <c r="A54" s="10">
        <f>IF(ISERROR(IF(A53=nper,"",A53+1))=TRUE,"",IF(A53=nper,"",A53+1))</f>
        <v>44</v>
      </c>
      <c r="B54" s="43">
        <f t="shared" si="6"/>
        <v>44433</v>
      </c>
      <c r="C54" s="46">
        <f>IF(A54="","",IF(OR(A54=nper,payment&gt;ROUND((1+rate)*G53,2)),ROUND((1+rate)*G53,2),payment))</f>
        <v>1574.78</v>
      </c>
      <c r="D54" s="28"/>
      <c r="E54" s="11">
        <f t="shared" si="0"/>
        <v>792.39</v>
      </c>
      <c r="F54" s="11">
        <f t="shared" si="1"/>
        <v>782.39</v>
      </c>
      <c r="G54" s="11">
        <f t="shared" si="2"/>
        <v>686413.49</v>
      </c>
      <c r="H54" s="12">
        <f t="shared" si="3"/>
        <v>8</v>
      </c>
      <c r="I54" s="12">
        <f t="shared" si="4"/>
        <v>2021</v>
      </c>
      <c r="J54" s="12" t="str">
        <f t="shared" ca="1" si="5"/>
        <v>include</v>
      </c>
    </row>
    <row r="55" spans="1:10" x14ac:dyDescent="0.2">
      <c r="A55" s="10">
        <f>IF(ISERROR(IF(A54=nper,"",A54+1))=TRUE,"",IF(A54=nper,"",A54+1))</f>
        <v>45</v>
      </c>
      <c r="B55" s="43">
        <f t="shared" si="6"/>
        <v>44447</v>
      </c>
      <c r="C55" s="46">
        <f>IF(A55="","",IF(OR(A55=nper,payment&gt;ROUND((1+rate)*G54,2)),ROUND((1+rate)*G54,2),payment))</f>
        <v>1574.78</v>
      </c>
      <c r="D55" s="28"/>
      <c r="E55" s="11">
        <f t="shared" si="0"/>
        <v>791.48</v>
      </c>
      <c r="F55" s="11">
        <f t="shared" si="1"/>
        <v>783.3</v>
      </c>
      <c r="G55" s="11">
        <f t="shared" si="2"/>
        <v>685630.19</v>
      </c>
      <c r="H55" s="12">
        <f t="shared" si="3"/>
        <v>9</v>
      </c>
      <c r="I55" s="12">
        <f t="shared" si="4"/>
        <v>2021</v>
      </c>
      <c r="J55" s="12" t="str">
        <f t="shared" ca="1" si="5"/>
        <v>include</v>
      </c>
    </row>
    <row r="56" spans="1:10" x14ac:dyDescent="0.2">
      <c r="A56" s="10">
        <f>IF(ISERROR(IF(A55=nper,"",A55+1))=TRUE,"",IF(A55=nper,"",A55+1))</f>
        <v>46</v>
      </c>
      <c r="B56" s="43">
        <f t="shared" si="6"/>
        <v>44461</v>
      </c>
      <c r="C56" s="46">
        <f>IF(A56="","",IF(OR(A56=nper,payment&gt;ROUND((1+rate)*G55,2)),ROUND((1+rate)*G55,2),payment))</f>
        <v>1574.78</v>
      </c>
      <c r="D56" s="28"/>
      <c r="E56" s="11">
        <f t="shared" si="0"/>
        <v>790.58</v>
      </c>
      <c r="F56" s="11">
        <f t="shared" si="1"/>
        <v>784.19999999999993</v>
      </c>
      <c r="G56" s="11">
        <f t="shared" si="2"/>
        <v>684845.99</v>
      </c>
      <c r="H56" s="12">
        <f t="shared" si="3"/>
        <v>9</v>
      </c>
      <c r="I56" s="12">
        <f t="shared" si="4"/>
        <v>2021</v>
      </c>
      <c r="J56" s="12" t="str">
        <f t="shared" ca="1" si="5"/>
        <v>include</v>
      </c>
    </row>
    <row r="57" spans="1:10" x14ac:dyDescent="0.2">
      <c r="A57" s="10">
        <f>IF(ISERROR(IF(A56=nper,"",A56+1))=TRUE,"",IF(A56=nper,"",A56+1))</f>
        <v>47</v>
      </c>
      <c r="B57" s="43">
        <f t="shared" si="6"/>
        <v>44475</v>
      </c>
      <c r="C57" s="46">
        <f>IF(A57="","",IF(OR(A57=nper,payment&gt;ROUND((1+rate)*G56,2)),ROUND((1+rate)*G56,2),payment))</f>
        <v>1574.78</v>
      </c>
      <c r="D57" s="28"/>
      <c r="E57" s="11">
        <f t="shared" si="0"/>
        <v>789.68</v>
      </c>
      <c r="F57" s="11">
        <f t="shared" si="1"/>
        <v>785.1</v>
      </c>
      <c r="G57" s="11">
        <f t="shared" si="2"/>
        <v>684060.89</v>
      </c>
      <c r="H57" s="12">
        <f t="shared" si="3"/>
        <v>10</v>
      </c>
      <c r="I57" s="12">
        <f t="shared" si="4"/>
        <v>2021</v>
      </c>
      <c r="J57" s="12" t="str">
        <f t="shared" ca="1" si="5"/>
        <v>include</v>
      </c>
    </row>
    <row r="58" spans="1:10" x14ac:dyDescent="0.2">
      <c r="A58" s="10">
        <f>IF(ISERROR(IF(A57=nper,"",A57+1))=TRUE,"",IF(A57=nper,"",A57+1))</f>
        <v>48</v>
      </c>
      <c r="B58" s="43">
        <f t="shared" si="6"/>
        <v>44489</v>
      </c>
      <c r="C58" s="46">
        <f>IF(A58="","",IF(OR(A58=nper,payment&gt;ROUND((1+rate)*G57,2)),ROUND((1+rate)*G57,2),payment))</f>
        <v>1574.78</v>
      </c>
      <c r="D58" s="28"/>
      <c r="E58" s="11">
        <f t="shared" si="0"/>
        <v>788.77</v>
      </c>
      <c r="F58" s="11">
        <f t="shared" si="1"/>
        <v>786.01</v>
      </c>
      <c r="G58" s="11">
        <f t="shared" si="2"/>
        <v>683274.88</v>
      </c>
      <c r="H58" s="12">
        <f t="shared" si="3"/>
        <v>10</v>
      </c>
      <c r="I58" s="12">
        <f t="shared" si="4"/>
        <v>2021</v>
      </c>
      <c r="J58" s="12" t="str">
        <f t="shared" ca="1" si="5"/>
        <v>include</v>
      </c>
    </row>
    <row r="59" spans="1:10" x14ac:dyDescent="0.2">
      <c r="A59" s="10">
        <f>IF(ISERROR(IF(A58=nper,"",A58+1))=TRUE,"",IF(A58=nper,"",A58+1))</f>
        <v>49</v>
      </c>
      <c r="B59" s="43">
        <f t="shared" si="6"/>
        <v>44503</v>
      </c>
      <c r="C59" s="46">
        <f>IF(A59="","",IF(OR(A59=nper,payment&gt;ROUND((1+rate)*G58,2)),ROUND((1+rate)*G58,2),payment))</f>
        <v>1574.78</v>
      </c>
      <c r="D59" s="28"/>
      <c r="E59" s="11">
        <f t="shared" si="0"/>
        <v>787.86</v>
      </c>
      <c r="F59" s="11">
        <f t="shared" si="1"/>
        <v>786.92</v>
      </c>
      <c r="G59" s="11">
        <f t="shared" si="2"/>
        <v>682487.96</v>
      </c>
      <c r="H59" s="12">
        <f t="shared" si="3"/>
        <v>11</v>
      </c>
      <c r="I59" s="12">
        <f t="shared" si="4"/>
        <v>2021</v>
      </c>
      <c r="J59" s="12" t="str">
        <f t="shared" ca="1" si="5"/>
        <v>include</v>
      </c>
    </row>
    <row r="60" spans="1:10" x14ac:dyDescent="0.2">
      <c r="A60" s="10">
        <f>IF(ISERROR(IF(A59=nper,"",A59+1))=TRUE,"",IF(A59=nper,"",A59+1))</f>
        <v>50</v>
      </c>
      <c r="B60" s="43">
        <f t="shared" si="6"/>
        <v>44517</v>
      </c>
      <c r="C60" s="46">
        <f>IF(A60="","",IF(OR(A60=nper,payment&gt;ROUND((1+rate)*G59,2)),ROUND((1+rate)*G59,2),payment))</f>
        <v>1574.78</v>
      </c>
      <c r="D60" s="28"/>
      <c r="E60" s="11">
        <f t="shared" si="0"/>
        <v>786.96</v>
      </c>
      <c r="F60" s="11">
        <f t="shared" si="1"/>
        <v>787.81999999999994</v>
      </c>
      <c r="G60" s="11">
        <f t="shared" si="2"/>
        <v>681700.14</v>
      </c>
      <c r="H60" s="12">
        <f t="shared" si="3"/>
        <v>11</v>
      </c>
      <c r="I60" s="12">
        <f t="shared" si="4"/>
        <v>2021</v>
      </c>
      <c r="J60" s="12" t="str">
        <f t="shared" ca="1" si="5"/>
        <v>include</v>
      </c>
    </row>
    <row r="61" spans="1:10" x14ac:dyDescent="0.2">
      <c r="A61" s="10">
        <f>IF(ISERROR(IF(A60=nper,"",A60+1))=TRUE,"",IF(A60=nper,"",A60+1))</f>
        <v>51</v>
      </c>
      <c r="B61" s="43">
        <f t="shared" si="6"/>
        <v>44531</v>
      </c>
      <c r="C61" s="46">
        <f>IF(A61="","",IF(OR(A61=nper,payment&gt;ROUND((1+rate)*G60,2)),ROUND((1+rate)*G60,2),payment))</f>
        <v>1574.78</v>
      </c>
      <c r="D61" s="28"/>
      <c r="E61" s="11">
        <f t="shared" si="0"/>
        <v>786.05</v>
      </c>
      <c r="F61" s="11">
        <f t="shared" si="1"/>
        <v>788.73</v>
      </c>
      <c r="G61" s="11">
        <f t="shared" si="2"/>
        <v>680911.41</v>
      </c>
      <c r="H61" s="12">
        <f t="shared" si="3"/>
        <v>12</v>
      </c>
      <c r="I61" s="12">
        <f t="shared" si="4"/>
        <v>2021</v>
      </c>
      <c r="J61" s="12" t="str">
        <f t="shared" ca="1" si="5"/>
        <v>include</v>
      </c>
    </row>
    <row r="62" spans="1:10" x14ac:dyDescent="0.2">
      <c r="A62" s="10">
        <f>IF(ISERROR(IF(A61=nper,"",A61+1))=TRUE,"",IF(A61=nper,"",A61+1))</f>
        <v>52</v>
      </c>
      <c r="B62" s="43">
        <f t="shared" si="6"/>
        <v>44545</v>
      </c>
      <c r="C62" s="46">
        <f>IF(A62="","",IF(OR(A62=nper,payment&gt;ROUND((1+rate)*G61,2)),ROUND((1+rate)*G61,2),payment))</f>
        <v>1574.78</v>
      </c>
      <c r="D62" s="28"/>
      <c r="E62" s="11">
        <f t="shared" si="0"/>
        <v>785.14</v>
      </c>
      <c r="F62" s="11">
        <f t="shared" si="1"/>
        <v>789.64</v>
      </c>
      <c r="G62" s="11">
        <f t="shared" si="2"/>
        <v>680121.77</v>
      </c>
      <c r="H62" s="12">
        <f t="shared" si="3"/>
        <v>12</v>
      </c>
      <c r="I62" s="12">
        <f t="shared" si="4"/>
        <v>2021</v>
      </c>
      <c r="J62" s="12" t="str">
        <f t="shared" ca="1" si="5"/>
        <v>include</v>
      </c>
    </row>
    <row r="63" spans="1:10" x14ac:dyDescent="0.2">
      <c r="A63" s="10">
        <f>IF(ISERROR(IF(A62=nper,"",A62+1))=TRUE,"",IF(A62=nper,"",A62+1))</f>
        <v>53</v>
      </c>
      <c r="B63" s="43">
        <f t="shared" si="6"/>
        <v>44559</v>
      </c>
      <c r="C63" s="46">
        <f>IF(A63="","",IF(OR(A63=nper,payment&gt;ROUND((1+rate)*G62,2)),ROUND((1+rate)*G62,2),payment))</f>
        <v>1574.78</v>
      </c>
      <c r="D63" s="28"/>
      <c r="E63" s="11">
        <f t="shared" si="0"/>
        <v>784.23</v>
      </c>
      <c r="F63" s="11">
        <f t="shared" si="1"/>
        <v>790.55</v>
      </c>
      <c r="G63" s="11">
        <f t="shared" si="2"/>
        <v>679331.22</v>
      </c>
      <c r="H63" s="12">
        <f t="shared" si="3"/>
        <v>12</v>
      </c>
      <c r="I63" s="12">
        <f t="shared" si="4"/>
        <v>2021</v>
      </c>
      <c r="J63" s="12" t="str">
        <f t="shared" ca="1" si="5"/>
        <v>include</v>
      </c>
    </row>
    <row r="64" spans="1:10" x14ac:dyDescent="0.2">
      <c r="A64" s="10">
        <f>IF(ISERROR(IF(A63=nper,"",A63+1))=TRUE,"",IF(A63=nper,"",A63+1))</f>
        <v>54</v>
      </c>
      <c r="B64" s="43">
        <f t="shared" si="6"/>
        <v>44573</v>
      </c>
      <c r="C64" s="46">
        <f>IF(A64="","",IF(OR(A64=nper,payment&gt;ROUND((1+rate)*G63,2)),ROUND((1+rate)*G63,2),payment))</f>
        <v>1574.78</v>
      </c>
      <c r="D64" s="28"/>
      <c r="E64" s="11">
        <f t="shared" si="0"/>
        <v>783.32</v>
      </c>
      <c r="F64" s="11">
        <f t="shared" si="1"/>
        <v>791.45999999999992</v>
      </c>
      <c r="G64" s="11">
        <f t="shared" si="2"/>
        <v>678539.76</v>
      </c>
      <c r="H64" s="12">
        <f t="shared" si="3"/>
        <v>1</v>
      </c>
      <c r="I64" s="12">
        <f t="shared" si="4"/>
        <v>2022</v>
      </c>
      <c r="J64" s="12" t="str">
        <f t="shared" ca="1" si="5"/>
        <v>include</v>
      </c>
    </row>
    <row r="65" spans="1:10" x14ac:dyDescent="0.2">
      <c r="A65" s="10">
        <f>IF(ISERROR(IF(A64=nper,"",A64+1))=TRUE,"",IF(A64=nper,"",A64+1))</f>
        <v>55</v>
      </c>
      <c r="B65" s="43">
        <f t="shared" si="6"/>
        <v>44587</v>
      </c>
      <c r="C65" s="46">
        <f>IF(A65="","",IF(OR(A65=nper,payment&gt;ROUND((1+rate)*G64,2)),ROUND((1+rate)*G64,2),payment))</f>
        <v>1574.78</v>
      </c>
      <c r="D65" s="28"/>
      <c r="E65" s="11">
        <f t="shared" si="0"/>
        <v>782.4</v>
      </c>
      <c r="F65" s="11">
        <f t="shared" si="1"/>
        <v>792.38</v>
      </c>
      <c r="G65" s="11">
        <f t="shared" si="2"/>
        <v>677747.38</v>
      </c>
      <c r="H65" s="12">
        <f t="shared" si="3"/>
        <v>1</v>
      </c>
      <c r="I65" s="12">
        <f t="shared" si="4"/>
        <v>2022</v>
      </c>
      <c r="J65" s="12" t="str">
        <f t="shared" ca="1" si="5"/>
        <v>include</v>
      </c>
    </row>
    <row r="66" spans="1:10" x14ac:dyDescent="0.2">
      <c r="A66" s="10">
        <f>IF(ISERROR(IF(A65=nper,"",A65+1))=TRUE,"",IF(A65=nper,"",A65+1))</f>
        <v>56</v>
      </c>
      <c r="B66" s="43">
        <f t="shared" si="6"/>
        <v>44601</v>
      </c>
      <c r="C66" s="46">
        <f>IF(A66="","",IF(OR(A66=nper,payment&gt;ROUND((1+rate)*G65,2)),ROUND((1+rate)*G65,2),payment))</f>
        <v>1574.78</v>
      </c>
      <c r="D66" s="28"/>
      <c r="E66" s="11">
        <f t="shared" si="0"/>
        <v>781.49</v>
      </c>
      <c r="F66" s="11">
        <f t="shared" si="1"/>
        <v>793.29</v>
      </c>
      <c r="G66" s="11">
        <f t="shared" si="2"/>
        <v>676954.09</v>
      </c>
      <c r="H66" s="12">
        <f t="shared" si="3"/>
        <v>2</v>
      </c>
      <c r="I66" s="12">
        <f t="shared" si="4"/>
        <v>2022</v>
      </c>
      <c r="J66" s="12" t="str">
        <f t="shared" ca="1" si="5"/>
        <v>include</v>
      </c>
    </row>
    <row r="67" spans="1:10" x14ac:dyDescent="0.2">
      <c r="A67" s="10">
        <f>IF(ISERROR(IF(A66=nper,"",A66+1))=TRUE,"",IF(A66=nper,"",A66+1))</f>
        <v>57</v>
      </c>
      <c r="B67" s="43">
        <f t="shared" si="6"/>
        <v>44615</v>
      </c>
      <c r="C67" s="46">
        <f>IF(A67="","",IF(OR(A67=nper,payment&gt;ROUND((1+rate)*G66,2)),ROUND((1+rate)*G66,2),payment))</f>
        <v>1574.78</v>
      </c>
      <c r="D67" s="28"/>
      <c r="E67" s="11">
        <f t="shared" si="0"/>
        <v>780.58</v>
      </c>
      <c r="F67" s="11">
        <f t="shared" si="1"/>
        <v>794.19999999999993</v>
      </c>
      <c r="G67" s="11">
        <f t="shared" si="2"/>
        <v>676159.89</v>
      </c>
      <c r="H67" s="12">
        <f t="shared" si="3"/>
        <v>2</v>
      </c>
      <c r="I67" s="12">
        <f t="shared" si="4"/>
        <v>2022</v>
      </c>
      <c r="J67" s="12" t="str">
        <f t="shared" ca="1" si="5"/>
        <v>include</v>
      </c>
    </row>
    <row r="68" spans="1:10" x14ac:dyDescent="0.2">
      <c r="A68" s="10">
        <f>IF(ISERROR(IF(A67=nper,"",A67+1))=TRUE,"",IF(A67=nper,"",A67+1))</f>
        <v>58</v>
      </c>
      <c r="B68" s="43">
        <f t="shared" si="6"/>
        <v>44629</v>
      </c>
      <c r="C68" s="46">
        <f>IF(A68="","",IF(OR(A68=nper,payment&gt;ROUND((1+rate)*G67,2)),ROUND((1+rate)*G67,2),payment))</f>
        <v>1574.78</v>
      </c>
      <c r="D68" s="28"/>
      <c r="E68" s="11">
        <f t="shared" si="0"/>
        <v>779.66</v>
      </c>
      <c r="F68" s="11">
        <f t="shared" si="1"/>
        <v>795.12</v>
      </c>
      <c r="G68" s="11">
        <f t="shared" si="2"/>
        <v>675364.77</v>
      </c>
      <c r="H68" s="12">
        <f t="shared" si="3"/>
        <v>3</v>
      </c>
      <c r="I68" s="12">
        <f t="shared" si="4"/>
        <v>2022</v>
      </c>
      <c r="J68" s="12" t="str">
        <f t="shared" ca="1" si="5"/>
        <v>include</v>
      </c>
    </row>
    <row r="69" spans="1:10" x14ac:dyDescent="0.2">
      <c r="A69" s="10">
        <f>IF(ISERROR(IF(A68=nper,"",A68+1))=TRUE,"",IF(A68=nper,"",A68+1))</f>
        <v>59</v>
      </c>
      <c r="B69" s="43">
        <f t="shared" si="6"/>
        <v>44643</v>
      </c>
      <c r="C69" s="46">
        <f>IF(A69="","",IF(OR(A69=nper,payment&gt;ROUND((1+rate)*G68,2)),ROUND((1+rate)*G68,2),payment))</f>
        <v>1574.78</v>
      </c>
      <c r="D69" s="28"/>
      <c r="E69" s="11">
        <f t="shared" si="0"/>
        <v>778.74</v>
      </c>
      <c r="F69" s="11">
        <f t="shared" si="1"/>
        <v>796.04</v>
      </c>
      <c r="G69" s="11">
        <f t="shared" si="2"/>
        <v>674568.73</v>
      </c>
      <c r="H69" s="12">
        <f t="shared" si="3"/>
        <v>3</v>
      </c>
      <c r="I69" s="12">
        <f t="shared" si="4"/>
        <v>2022</v>
      </c>
      <c r="J69" s="12" t="str">
        <f t="shared" ca="1" si="5"/>
        <v>include</v>
      </c>
    </row>
    <row r="70" spans="1:10" x14ac:dyDescent="0.2">
      <c r="A70" s="10">
        <f>IF(ISERROR(IF(A69=nper,"",A69+1))=TRUE,"",IF(A69=nper,"",A69+1))</f>
        <v>60</v>
      </c>
      <c r="B70" s="43">
        <f t="shared" si="6"/>
        <v>44657</v>
      </c>
      <c r="C70" s="46">
        <f>IF(A70="","",IF(OR(A70=nper,payment&gt;ROUND((1+rate)*G69,2)),ROUND((1+rate)*G69,2),payment))</f>
        <v>1574.78</v>
      </c>
      <c r="D70" s="28"/>
      <c r="E70" s="11">
        <f t="shared" si="0"/>
        <v>777.83</v>
      </c>
      <c r="F70" s="11">
        <f t="shared" si="1"/>
        <v>796.94999999999993</v>
      </c>
      <c r="G70" s="11">
        <f t="shared" si="2"/>
        <v>673771.78</v>
      </c>
      <c r="H70" s="12">
        <f t="shared" si="3"/>
        <v>4</v>
      </c>
      <c r="I70" s="12">
        <f t="shared" si="4"/>
        <v>2022</v>
      </c>
      <c r="J70" s="12" t="str">
        <f t="shared" ca="1" si="5"/>
        <v>include</v>
      </c>
    </row>
    <row r="71" spans="1:10" x14ac:dyDescent="0.2">
      <c r="A71" s="10">
        <f>IF(ISERROR(IF(A70=nper,"",A70+1))=TRUE,"",IF(A70=nper,"",A70+1))</f>
        <v>61</v>
      </c>
      <c r="B71" s="43">
        <f t="shared" si="6"/>
        <v>44671</v>
      </c>
      <c r="C71" s="46">
        <f>IF(A71="","",IF(OR(A71=nper,payment&gt;ROUND((1+rate)*G70,2)),ROUND((1+rate)*G70,2),payment))</f>
        <v>1574.78</v>
      </c>
      <c r="D71" s="28"/>
      <c r="E71" s="11">
        <f t="shared" si="0"/>
        <v>776.91</v>
      </c>
      <c r="F71" s="11">
        <f t="shared" si="1"/>
        <v>797.87</v>
      </c>
      <c r="G71" s="11">
        <f t="shared" si="2"/>
        <v>672973.91</v>
      </c>
      <c r="H71" s="12">
        <f t="shared" si="3"/>
        <v>4</v>
      </c>
      <c r="I71" s="12">
        <f t="shared" si="4"/>
        <v>2022</v>
      </c>
      <c r="J71" s="12" t="str">
        <f t="shared" ca="1" si="5"/>
        <v>include</v>
      </c>
    </row>
    <row r="72" spans="1:10" x14ac:dyDescent="0.2">
      <c r="A72" s="10">
        <f>IF(ISERROR(IF(A71=nper,"",A71+1))=TRUE,"",IF(A71=nper,"",A71+1))</f>
        <v>62</v>
      </c>
      <c r="B72" s="43">
        <f t="shared" si="6"/>
        <v>44685</v>
      </c>
      <c r="C72" s="46">
        <f>IF(A72="","",IF(OR(A72=nper,payment&gt;ROUND((1+rate)*G71,2)),ROUND((1+rate)*G71,2),payment))</f>
        <v>1574.78</v>
      </c>
      <c r="D72" s="28"/>
      <c r="E72" s="11">
        <f t="shared" si="0"/>
        <v>775.99</v>
      </c>
      <c r="F72" s="11">
        <f t="shared" si="1"/>
        <v>798.79</v>
      </c>
      <c r="G72" s="11">
        <f t="shared" si="2"/>
        <v>672175.12</v>
      </c>
      <c r="H72" s="12">
        <f t="shared" si="3"/>
        <v>5</v>
      </c>
      <c r="I72" s="12">
        <f t="shared" si="4"/>
        <v>2022</v>
      </c>
      <c r="J72" s="12" t="str">
        <f t="shared" ca="1" si="5"/>
        <v>include</v>
      </c>
    </row>
    <row r="73" spans="1:10" x14ac:dyDescent="0.2">
      <c r="A73" s="10">
        <f>IF(ISERROR(IF(A72=nper,"",A72+1))=TRUE,"",IF(A72=nper,"",A72+1))</f>
        <v>63</v>
      </c>
      <c r="B73" s="43">
        <f t="shared" si="6"/>
        <v>44699</v>
      </c>
      <c r="C73" s="46">
        <f>IF(A73="","",IF(OR(A73=nper,payment&gt;ROUND((1+rate)*G72,2)),ROUND((1+rate)*G72,2),payment))</f>
        <v>1574.78</v>
      </c>
      <c r="D73" s="28"/>
      <c r="E73" s="11">
        <f t="shared" si="0"/>
        <v>775.07</v>
      </c>
      <c r="F73" s="11">
        <f t="shared" si="1"/>
        <v>799.70999999999992</v>
      </c>
      <c r="G73" s="11">
        <f t="shared" si="2"/>
        <v>671375.41</v>
      </c>
      <c r="H73" s="12">
        <f t="shared" si="3"/>
        <v>5</v>
      </c>
      <c r="I73" s="12">
        <f t="shared" si="4"/>
        <v>2022</v>
      </c>
      <c r="J73" s="12" t="str">
        <f t="shared" ca="1" si="5"/>
        <v>include</v>
      </c>
    </row>
    <row r="74" spans="1:10" x14ac:dyDescent="0.2">
      <c r="A74" s="10">
        <f>IF(ISERROR(IF(A73=nper,"",A73+1))=TRUE,"",IF(A73=nper,"",A73+1))</f>
        <v>64</v>
      </c>
      <c r="B74" s="43">
        <f t="shared" si="6"/>
        <v>44713</v>
      </c>
      <c r="C74" s="46">
        <f>IF(A74="","",IF(OR(A74=nper,payment&gt;ROUND((1+rate)*G73,2)),ROUND((1+rate)*G73,2),payment))</f>
        <v>1574.78</v>
      </c>
      <c r="D74" s="28"/>
      <c r="E74" s="11">
        <f t="shared" si="0"/>
        <v>774.14</v>
      </c>
      <c r="F74" s="11">
        <f t="shared" si="1"/>
        <v>800.64</v>
      </c>
      <c r="G74" s="11">
        <f t="shared" si="2"/>
        <v>670574.77</v>
      </c>
      <c r="H74" s="12">
        <f t="shared" si="3"/>
        <v>6</v>
      </c>
      <c r="I74" s="12">
        <f t="shared" si="4"/>
        <v>2022</v>
      </c>
      <c r="J74" s="12" t="str">
        <f t="shared" ca="1" si="5"/>
        <v>include</v>
      </c>
    </row>
    <row r="75" spans="1:10" x14ac:dyDescent="0.2">
      <c r="A75" s="10">
        <f>IF(ISERROR(IF(A74=nper,"",A74+1))=TRUE,"",IF(A74=nper,"",A74+1))</f>
        <v>65</v>
      </c>
      <c r="B75" s="43">
        <f t="shared" si="6"/>
        <v>44727</v>
      </c>
      <c r="C75" s="46">
        <f>IF(A75="","",IF(OR(A75=nper,payment&gt;ROUND((1+rate)*G74,2)),ROUND((1+rate)*G74,2),payment))</f>
        <v>1574.78</v>
      </c>
      <c r="D75" s="28"/>
      <c r="E75" s="11">
        <f t="shared" ref="E75:E138" si="7">IF(A75="","",ROUND(rate*G74,2))</f>
        <v>773.22</v>
      </c>
      <c r="F75" s="11">
        <f t="shared" si="1"/>
        <v>801.56</v>
      </c>
      <c r="G75" s="11">
        <f t="shared" si="2"/>
        <v>669773.21</v>
      </c>
      <c r="H75" s="12">
        <f t="shared" si="3"/>
        <v>6</v>
      </c>
      <c r="I75" s="12">
        <f t="shared" si="4"/>
        <v>2022</v>
      </c>
      <c r="J75" s="12" t="str">
        <f t="shared" ca="1" si="5"/>
        <v>include</v>
      </c>
    </row>
    <row r="76" spans="1:10" x14ac:dyDescent="0.2">
      <c r="A76" s="10">
        <f>IF(ISERROR(IF(A75=nper,"",A75+1))=TRUE,"",IF(A75=nper,"",A75+1))</f>
        <v>66</v>
      </c>
      <c r="B76" s="43">
        <f t="shared" si="6"/>
        <v>44741</v>
      </c>
      <c r="C76" s="46">
        <f>IF(A76="","",IF(OR(A76=nper,payment&gt;ROUND((1+rate)*G75,2)),ROUND((1+rate)*G75,2),payment))</f>
        <v>1574.78</v>
      </c>
      <c r="D76" s="28"/>
      <c r="E76" s="11">
        <f t="shared" si="7"/>
        <v>772.3</v>
      </c>
      <c r="F76" s="11">
        <f t="shared" ref="F76:F139" si="8">IF(A76="","",C76-(E76+D76))</f>
        <v>802.48</v>
      </c>
      <c r="G76" s="11">
        <f t="shared" ref="G76:G139" si="9">IF(A76="","",G75-F76)</f>
        <v>668970.73</v>
      </c>
      <c r="H76" s="12">
        <f t="shared" ref="H76:H139" si="10">IF(B76="","",MONTH(B76))</f>
        <v>6</v>
      </c>
      <c r="I76" s="12">
        <f t="shared" ref="I76:I139" si="11">IF(B76="","",YEAR(B76))</f>
        <v>2022</v>
      </c>
      <c r="J76" s="12" t="str">
        <f t="shared" ref="J76:J139" ca="1" si="12">IF(A76="","",IF(B76&lt;=TODAY(),"include","not include"))</f>
        <v>include</v>
      </c>
    </row>
    <row r="77" spans="1:10" x14ac:dyDescent="0.2">
      <c r="A77" s="10">
        <f>IF(ISERROR(IF(A76=nper,"",A76+1))=TRUE,"",IF(A76=nper,"",A76+1))</f>
        <v>67</v>
      </c>
      <c r="B77" s="43">
        <f t="shared" si="6"/>
        <v>44755</v>
      </c>
      <c r="C77" s="46">
        <f>IF(A77="","",IF(OR(A77=nper,payment&gt;ROUND((1+rate)*G76,2)),ROUND((1+rate)*G76,2),payment))</f>
        <v>1574.78</v>
      </c>
      <c r="D77" s="28"/>
      <c r="E77" s="11">
        <f t="shared" si="7"/>
        <v>771.37</v>
      </c>
      <c r="F77" s="11">
        <f t="shared" si="8"/>
        <v>803.41</v>
      </c>
      <c r="G77" s="11">
        <f t="shared" si="9"/>
        <v>668167.31999999995</v>
      </c>
      <c r="H77" s="12">
        <f t="shared" si="10"/>
        <v>7</v>
      </c>
      <c r="I77" s="12">
        <f t="shared" si="11"/>
        <v>2022</v>
      </c>
      <c r="J77" s="12" t="str">
        <f t="shared" ca="1" si="12"/>
        <v>include</v>
      </c>
    </row>
    <row r="78" spans="1:10" x14ac:dyDescent="0.2">
      <c r="A78" s="10">
        <f>IF(ISERROR(IF(A77=nper,"",A77+1))=TRUE,"",IF(A77=nper,"",A77+1))</f>
        <v>68</v>
      </c>
      <c r="B78" s="43">
        <f t="shared" ref="B78:B141" si="13">IF(A78="","",IF($H$4="Weekly",B77+7,IF($H$4="Bi-Weekly",B77+14,IF($H$4="Monthly",EDATE(B77,1),IF($H$4="Bi-Monthly",EDATE(B77,2),IF($H$4="Quarterly",EDATE(B77,3),IF($H$4="Semi-Annually",EDATE(B77,6),IF($H$4="Annually",EDATE(B77,12),IF($H$4="Semi-Monthly",DATE(YEAR(B77),MONTH(B77)+1,15*(DAY(B77)&lt;&gt;15)),2)))))))))</f>
        <v>44769</v>
      </c>
      <c r="C78" s="46">
        <f>IF(A78="","",IF(OR(A78=nper,payment&gt;ROUND((1+rate)*G77,2)),ROUND((1+rate)*G77,2),payment))</f>
        <v>1574.78</v>
      </c>
      <c r="D78" s="28"/>
      <c r="E78" s="11">
        <f t="shared" si="7"/>
        <v>770.44</v>
      </c>
      <c r="F78" s="11">
        <f t="shared" si="8"/>
        <v>804.33999999999992</v>
      </c>
      <c r="G78" s="11">
        <f t="shared" si="9"/>
        <v>667362.98</v>
      </c>
      <c r="H78" s="12">
        <f t="shared" si="10"/>
        <v>7</v>
      </c>
      <c r="I78" s="12">
        <f t="shared" si="11"/>
        <v>2022</v>
      </c>
      <c r="J78" s="12" t="str">
        <f t="shared" ca="1" si="12"/>
        <v>include</v>
      </c>
    </row>
    <row r="79" spans="1:10" x14ac:dyDescent="0.2">
      <c r="A79" s="10">
        <f>IF(ISERROR(IF(A78=nper,"",A78+1))=TRUE,"",IF(A78=nper,"",A78+1))</f>
        <v>69</v>
      </c>
      <c r="B79" s="43">
        <f t="shared" si="13"/>
        <v>44783</v>
      </c>
      <c r="C79" s="46">
        <f>IF(A79="","",IF(OR(A79=nper,payment&gt;ROUND((1+rate)*G78,2)),ROUND((1+rate)*G78,2),payment))</f>
        <v>1574.78</v>
      </c>
      <c r="D79" s="28"/>
      <c r="E79" s="11">
        <f t="shared" si="7"/>
        <v>769.52</v>
      </c>
      <c r="F79" s="11">
        <f t="shared" si="8"/>
        <v>805.26</v>
      </c>
      <c r="G79" s="11">
        <f t="shared" si="9"/>
        <v>666557.72</v>
      </c>
      <c r="H79" s="12">
        <f t="shared" si="10"/>
        <v>8</v>
      </c>
      <c r="I79" s="12">
        <f t="shared" si="11"/>
        <v>2022</v>
      </c>
      <c r="J79" s="12" t="str">
        <f t="shared" ca="1" si="12"/>
        <v>include</v>
      </c>
    </row>
    <row r="80" spans="1:10" x14ac:dyDescent="0.2">
      <c r="A80" s="10">
        <f>IF(ISERROR(IF(A79=nper,"",A79+1))=TRUE,"",IF(A79=nper,"",A79+1))</f>
        <v>70</v>
      </c>
      <c r="B80" s="43">
        <f t="shared" si="13"/>
        <v>44797</v>
      </c>
      <c r="C80" s="46">
        <f>IF(A80="","",IF(OR(A80=nper,payment&gt;ROUND((1+rate)*G79,2)),ROUND((1+rate)*G79,2),payment))</f>
        <v>1574.78</v>
      </c>
      <c r="D80" s="28"/>
      <c r="E80" s="11">
        <f t="shared" si="7"/>
        <v>768.59</v>
      </c>
      <c r="F80" s="11">
        <f t="shared" si="8"/>
        <v>806.18999999999994</v>
      </c>
      <c r="G80" s="11">
        <f t="shared" si="9"/>
        <v>665751.53</v>
      </c>
      <c r="H80" s="12">
        <f t="shared" si="10"/>
        <v>8</v>
      </c>
      <c r="I80" s="12">
        <f t="shared" si="11"/>
        <v>2022</v>
      </c>
      <c r="J80" s="12" t="str">
        <f t="shared" ca="1" si="12"/>
        <v>include</v>
      </c>
    </row>
    <row r="81" spans="1:10" x14ac:dyDescent="0.2">
      <c r="A81" s="10">
        <f>IF(ISERROR(IF(A80=nper,"",A80+1))=TRUE,"",IF(A80=nper,"",A80+1))</f>
        <v>71</v>
      </c>
      <c r="B81" s="43">
        <f t="shared" si="13"/>
        <v>44811</v>
      </c>
      <c r="C81" s="46">
        <f>IF(A81="","",IF(OR(A81=nper,payment&gt;ROUND((1+rate)*G80,2)),ROUND((1+rate)*G80,2),payment))</f>
        <v>1574.78</v>
      </c>
      <c r="D81" s="28"/>
      <c r="E81" s="11">
        <f t="shared" si="7"/>
        <v>767.66</v>
      </c>
      <c r="F81" s="11">
        <f t="shared" si="8"/>
        <v>807.12</v>
      </c>
      <c r="G81" s="11">
        <f t="shared" si="9"/>
        <v>664944.41</v>
      </c>
      <c r="H81" s="12">
        <f t="shared" si="10"/>
        <v>9</v>
      </c>
      <c r="I81" s="12">
        <f t="shared" si="11"/>
        <v>2022</v>
      </c>
      <c r="J81" s="12" t="str">
        <f t="shared" ca="1" si="12"/>
        <v>include</v>
      </c>
    </row>
    <row r="82" spans="1:10" x14ac:dyDescent="0.2">
      <c r="A82" s="10">
        <f>IF(ISERROR(IF(A81=nper,"",A81+1))=TRUE,"",IF(A81=nper,"",A81+1))</f>
        <v>72</v>
      </c>
      <c r="B82" s="43">
        <f t="shared" si="13"/>
        <v>44825</v>
      </c>
      <c r="C82" s="46">
        <f>IF(A82="","",IF(OR(A82=nper,payment&gt;ROUND((1+rate)*G81,2)),ROUND((1+rate)*G81,2),payment))</f>
        <v>1574.78</v>
      </c>
      <c r="D82" s="28"/>
      <c r="E82" s="11">
        <f t="shared" si="7"/>
        <v>766.73</v>
      </c>
      <c r="F82" s="11">
        <f t="shared" si="8"/>
        <v>808.05</v>
      </c>
      <c r="G82" s="11">
        <f t="shared" si="9"/>
        <v>664136.36</v>
      </c>
      <c r="H82" s="12">
        <f t="shared" si="10"/>
        <v>9</v>
      </c>
      <c r="I82" s="12">
        <f t="shared" si="11"/>
        <v>2022</v>
      </c>
      <c r="J82" s="12" t="str">
        <f t="shared" ca="1" si="12"/>
        <v>include</v>
      </c>
    </row>
    <row r="83" spans="1:10" x14ac:dyDescent="0.2">
      <c r="A83" s="10">
        <f>IF(ISERROR(IF(A82=nper,"",A82+1))=TRUE,"",IF(A82=nper,"",A82+1))</f>
        <v>73</v>
      </c>
      <c r="B83" s="43">
        <f t="shared" si="13"/>
        <v>44839</v>
      </c>
      <c r="C83" s="46">
        <f>IF(A83="","",IF(OR(A83=nper,payment&gt;ROUND((1+rate)*G82,2)),ROUND((1+rate)*G82,2),payment))</f>
        <v>1574.78</v>
      </c>
      <c r="D83" s="28"/>
      <c r="E83" s="11">
        <f t="shared" si="7"/>
        <v>765.8</v>
      </c>
      <c r="F83" s="11">
        <f t="shared" si="8"/>
        <v>808.98</v>
      </c>
      <c r="G83" s="11">
        <f t="shared" si="9"/>
        <v>663327.38</v>
      </c>
      <c r="H83" s="12">
        <f t="shared" si="10"/>
        <v>10</v>
      </c>
      <c r="I83" s="12">
        <f t="shared" si="11"/>
        <v>2022</v>
      </c>
      <c r="J83" s="12" t="str">
        <f t="shared" ca="1" si="12"/>
        <v>include</v>
      </c>
    </row>
    <row r="84" spans="1:10" x14ac:dyDescent="0.2">
      <c r="A84" s="10">
        <f>IF(ISERROR(IF(A83=nper,"",A83+1))=TRUE,"",IF(A83=nper,"",A83+1))</f>
        <v>74</v>
      </c>
      <c r="B84" s="43">
        <f t="shared" si="13"/>
        <v>44853</v>
      </c>
      <c r="C84" s="46">
        <f>IF(A84="","",IF(OR(A84=nper,payment&gt;ROUND((1+rate)*G83,2)),ROUND((1+rate)*G83,2),payment))</f>
        <v>1574.78</v>
      </c>
      <c r="D84" s="28"/>
      <c r="E84" s="11">
        <f t="shared" si="7"/>
        <v>764.86</v>
      </c>
      <c r="F84" s="11">
        <f t="shared" si="8"/>
        <v>809.92</v>
      </c>
      <c r="G84" s="11">
        <f t="shared" si="9"/>
        <v>662517.46</v>
      </c>
      <c r="H84" s="12">
        <f t="shared" si="10"/>
        <v>10</v>
      </c>
      <c r="I84" s="12">
        <f t="shared" si="11"/>
        <v>2022</v>
      </c>
      <c r="J84" s="12" t="str">
        <f t="shared" ca="1" si="12"/>
        <v>include</v>
      </c>
    </row>
    <row r="85" spans="1:10" x14ac:dyDescent="0.2">
      <c r="A85" s="10">
        <f>IF(ISERROR(IF(A84=nper,"",A84+1))=TRUE,"",IF(A84=nper,"",A84+1))</f>
        <v>75</v>
      </c>
      <c r="B85" s="43">
        <f t="shared" si="13"/>
        <v>44867</v>
      </c>
      <c r="C85" s="46">
        <f>IF(A85="","",IF(OR(A85=nper,payment&gt;ROUND((1+rate)*G84,2)),ROUND((1+rate)*G84,2),payment))</f>
        <v>1574.78</v>
      </c>
      <c r="D85" s="28"/>
      <c r="E85" s="11">
        <f t="shared" si="7"/>
        <v>763.93</v>
      </c>
      <c r="F85" s="11">
        <f t="shared" si="8"/>
        <v>810.85</v>
      </c>
      <c r="G85" s="11">
        <f t="shared" si="9"/>
        <v>661706.61</v>
      </c>
      <c r="H85" s="12">
        <f t="shared" si="10"/>
        <v>11</v>
      </c>
      <c r="I85" s="12">
        <f t="shared" si="11"/>
        <v>2022</v>
      </c>
      <c r="J85" s="12" t="str">
        <f t="shared" ca="1" si="12"/>
        <v>include</v>
      </c>
    </row>
    <row r="86" spans="1:10" x14ac:dyDescent="0.2">
      <c r="A86" s="10">
        <f>IF(ISERROR(IF(A85=nper,"",A85+1))=TRUE,"",IF(A85=nper,"",A85+1))</f>
        <v>76</v>
      </c>
      <c r="B86" s="43">
        <f t="shared" si="13"/>
        <v>44881</v>
      </c>
      <c r="C86" s="46">
        <f>IF(A86="","",IF(OR(A86=nper,payment&gt;ROUND((1+rate)*G85,2)),ROUND((1+rate)*G85,2),payment))</f>
        <v>1574.78</v>
      </c>
      <c r="D86" s="28"/>
      <c r="E86" s="11">
        <f t="shared" si="7"/>
        <v>762.99</v>
      </c>
      <c r="F86" s="11">
        <f t="shared" si="8"/>
        <v>811.79</v>
      </c>
      <c r="G86" s="11">
        <f t="shared" si="9"/>
        <v>660894.81999999995</v>
      </c>
      <c r="H86" s="12">
        <f t="shared" si="10"/>
        <v>11</v>
      </c>
      <c r="I86" s="12">
        <f t="shared" si="11"/>
        <v>2022</v>
      </c>
      <c r="J86" s="12" t="str">
        <f t="shared" ca="1" si="12"/>
        <v>include</v>
      </c>
    </row>
    <row r="87" spans="1:10" x14ac:dyDescent="0.2">
      <c r="A87" s="10">
        <f>IF(ISERROR(IF(A86=nper,"",A86+1))=TRUE,"",IF(A86=nper,"",A86+1))</f>
        <v>77</v>
      </c>
      <c r="B87" s="43">
        <f t="shared" si="13"/>
        <v>44895</v>
      </c>
      <c r="C87" s="46">
        <f>IF(A87="","",IF(OR(A87=nper,payment&gt;ROUND((1+rate)*G86,2)),ROUND((1+rate)*G86,2),payment))</f>
        <v>1574.78</v>
      </c>
      <c r="D87" s="28"/>
      <c r="E87" s="11">
        <f t="shared" si="7"/>
        <v>762.06</v>
      </c>
      <c r="F87" s="11">
        <f t="shared" si="8"/>
        <v>812.72</v>
      </c>
      <c r="G87" s="11">
        <f t="shared" si="9"/>
        <v>660082.1</v>
      </c>
      <c r="H87" s="12">
        <f t="shared" si="10"/>
        <v>11</v>
      </c>
      <c r="I87" s="12">
        <f t="shared" si="11"/>
        <v>2022</v>
      </c>
      <c r="J87" s="12" t="str">
        <f t="shared" ca="1" si="12"/>
        <v>include</v>
      </c>
    </row>
    <row r="88" spans="1:10" x14ac:dyDescent="0.2">
      <c r="A88" s="10">
        <f>IF(ISERROR(IF(A87=nper,"",A87+1))=TRUE,"",IF(A87=nper,"",A87+1))</f>
        <v>78</v>
      </c>
      <c r="B88" s="43">
        <f t="shared" si="13"/>
        <v>44909</v>
      </c>
      <c r="C88" s="46">
        <f>IF(A88="","",IF(OR(A88=nper,payment&gt;ROUND((1+rate)*G87,2)),ROUND((1+rate)*G87,2),payment))</f>
        <v>1574.78</v>
      </c>
      <c r="D88" s="28"/>
      <c r="E88" s="11">
        <f t="shared" si="7"/>
        <v>761.12</v>
      </c>
      <c r="F88" s="11">
        <f t="shared" si="8"/>
        <v>813.66</v>
      </c>
      <c r="G88" s="11">
        <f t="shared" si="9"/>
        <v>659268.43999999994</v>
      </c>
      <c r="H88" s="12">
        <f t="shared" si="10"/>
        <v>12</v>
      </c>
      <c r="I88" s="12">
        <f t="shared" si="11"/>
        <v>2022</v>
      </c>
      <c r="J88" s="12" t="str">
        <f t="shared" ca="1" si="12"/>
        <v>include</v>
      </c>
    </row>
    <row r="89" spans="1:10" x14ac:dyDescent="0.2">
      <c r="A89" s="10">
        <f>IF(ISERROR(IF(A88=nper,"",A88+1))=TRUE,"",IF(A88=nper,"",A88+1))</f>
        <v>79</v>
      </c>
      <c r="B89" s="43">
        <f t="shared" si="13"/>
        <v>44923</v>
      </c>
      <c r="C89" s="46">
        <f>IF(A89="","",IF(OR(A89=nper,payment&gt;ROUND((1+rate)*G88,2)),ROUND((1+rate)*G88,2),payment))</f>
        <v>1574.78</v>
      </c>
      <c r="D89" s="28"/>
      <c r="E89" s="11">
        <f t="shared" si="7"/>
        <v>760.18</v>
      </c>
      <c r="F89" s="11">
        <f t="shared" si="8"/>
        <v>814.6</v>
      </c>
      <c r="G89" s="11">
        <f t="shared" si="9"/>
        <v>658453.84</v>
      </c>
      <c r="H89" s="12">
        <f t="shared" si="10"/>
        <v>12</v>
      </c>
      <c r="I89" s="12">
        <f t="shared" si="11"/>
        <v>2022</v>
      </c>
      <c r="J89" s="12" t="str">
        <f t="shared" ca="1" si="12"/>
        <v>include</v>
      </c>
    </row>
    <row r="90" spans="1:10" x14ac:dyDescent="0.2">
      <c r="A90" s="10">
        <f>IF(ISERROR(IF(A89=nper,"",A89+1))=TRUE,"",IF(A89=nper,"",A89+1))</f>
        <v>80</v>
      </c>
      <c r="B90" s="43">
        <f t="shared" si="13"/>
        <v>44937</v>
      </c>
      <c r="C90" s="46">
        <f>IF(A90="","",IF(OR(A90=nper,payment&gt;ROUND((1+rate)*G89,2)),ROUND((1+rate)*G89,2),payment))</f>
        <v>1574.78</v>
      </c>
      <c r="D90" s="28"/>
      <c r="E90" s="11">
        <f t="shared" si="7"/>
        <v>759.24</v>
      </c>
      <c r="F90" s="11">
        <f t="shared" si="8"/>
        <v>815.54</v>
      </c>
      <c r="G90" s="11">
        <f t="shared" si="9"/>
        <v>657638.29999999993</v>
      </c>
      <c r="H90" s="12">
        <f t="shared" si="10"/>
        <v>1</v>
      </c>
      <c r="I90" s="12">
        <f t="shared" si="11"/>
        <v>2023</v>
      </c>
      <c r="J90" s="12" t="str">
        <f t="shared" ca="1" si="12"/>
        <v>include</v>
      </c>
    </row>
    <row r="91" spans="1:10" x14ac:dyDescent="0.2">
      <c r="A91" s="10">
        <f>IF(ISERROR(IF(A90=nper,"",A90+1))=TRUE,"",IF(A90=nper,"",A90+1))</f>
        <v>81</v>
      </c>
      <c r="B91" s="43">
        <f t="shared" si="13"/>
        <v>44951</v>
      </c>
      <c r="C91" s="46">
        <f>IF(A91="","",IF(OR(A91=nper,payment&gt;ROUND((1+rate)*G90,2)),ROUND((1+rate)*G90,2),payment))</f>
        <v>1574.78</v>
      </c>
      <c r="D91" s="28"/>
      <c r="E91" s="11">
        <f t="shared" si="7"/>
        <v>758.3</v>
      </c>
      <c r="F91" s="11">
        <f t="shared" si="8"/>
        <v>816.48</v>
      </c>
      <c r="G91" s="11">
        <f t="shared" si="9"/>
        <v>656821.81999999995</v>
      </c>
      <c r="H91" s="12">
        <f t="shared" si="10"/>
        <v>1</v>
      </c>
      <c r="I91" s="12">
        <f t="shared" si="11"/>
        <v>2023</v>
      </c>
      <c r="J91" s="12" t="str">
        <f t="shared" ca="1" si="12"/>
        <v>include</v>
      </c>
    </row>
    <row r="92" spans="1:10" x14ac:dyDescent="0.2">
      <c r="A92" s="10">
        <f>IF(ISERROR(IF(A91=nper,"",A91+1))=TRUE,"",IF(A91=nper,"",A91+1))</f>
        <v>82</v>
      </c>
      <c r="B92" s="43">
        <f t="shared" si="13"/>
        <v>44965</v>
      </c>
      <c r="C92" s="46">
        <f>IF(A92="","",IF(OR(A92=nper,payment&gt;ROUND((1+rate)*G91,2)),ROUND((1+rate)*G91,2),payment))</f>
        <v>1574.78</v>
      </c>
      <c r="D92" s="28"/>
      <c r="E92" s="11">
        <f t="shared" si="7"/>
        <v>757.36</v>
      </c>
      <c r="F92" s="11">
        <f t="shared" si="8"/>
        <v>817.42</v>
      </c>
      <c r="G92" s="11">
        <f t="shared" si="9"/>
        <v>656004.39999999991</v>
      </c>
      <c r="H92" s="12">
        <f t="shared" si="10"/>
        <v>2</v>
      </c>
      <c r="I92" s="12">
        <f t="shared" si="11"/>
        <v>2023</v>
      </c>
      <c r="J92" s="12" t="str">
        <f t="shared" ca="1" si="12"/>
        <v>not include</v>
      </c>
    </row>
    <row r="93" spans="1:10" x14ac:dyDescent="0.2">
      <c r="A93" s="10">
        <f>IF(ISERROR(IF(A92=nper,"",A92+1))=TRUE,"",IF(A92=nper,"",A92+1))</f>
        <v>83</v>
      </c>
      <c r="B93" s="43">
        <f t="shared" si="13"/>
        <v>44979</v>
      </c>
      <c r="C93" s="46">
        <f>IF(A93="","",IF(OR(A93=nper,payment&gt;ROUND((1+rate)*G92,2)),ROUND((1+rate)*G92,2),payment))</f>
        <v>1574.78</v>
      </c>
      <c r="D93" s="28"/>
      <c r="E93" s="11">
        <f t="shared" si="7"/>
        <v>756.42</v>
      </c>
      <c r="F93" s="11">
        <f t="shared" si="8"/>
        <v>818.36</v>
      </c>
      <c r="G93" s="11">
        <f t="shared" si="9"/>
        <v>655186.03999999992</v>
      </c>
      <c r="H93" s="12">
        <f t="shared" si="10"/>
        <v>2</v>
      </c>
      <c r="I93" s="12">
        <f t="shared" si="11"/>
        <v>2023</v>
      </c>
      <c r="J93" s="12" t="str">
        <f t="shared" ca="1" si="12"/>
        <v>not include</v>
      </c>
    </row>
    <row r="94" spans="1:10" x14ac:dyDescent="0.2">
      <c r="A94" s="10">
        <f>IF(ISERROR(IF(A93=nper,"",A93+1))=TRUE,"",IF(A93=nper,"",A93+1))</f>
        <v>84</v>
      </c>
      <c r="B94" s="43">
        <f t="shared" si="13"/>
        <v>44993</v>
      </c>
      <c r="C94" s="46">
        <f>IF(A94="","",IF(OR(A94=nper,payment&gt;ROUND((1+rate)*G93,2)),ROUND((1+rate)*G93,2),payment))</f>
        <v>1574.78</v>
      </c>
      <c r="D94" s="28"/>
      <c r="E94" s="11">
        <f t="shared" si="7"/>
        <v>755.48</v>
      </c>
      <c r="F94" s="11">
        <f t="shared" si="8"/>
        <v>819.3</v>
      </c>
      <c r="G94" s="11">
        <f t="shared" si="9"/>
        <v>654366.73999999987</v>
      </c>
      <c r="H94" s="12">
        <f t="shared" si="10"/>
        <v>3</v>
      </c>
      <c r="I94" s="12">
        <f t="shared" si="11"/>
        <v>2023</v>
      </c>
      <c r="J94" s="12" t="str">
        <f t="shared" ca="1" si="12"/>
        <v>not include</v>
      </c>
    </row>
    <row r="95" spans="1:10" x14ac:dyDescent="0.2">
      <c r="A95" s="10">
        <f>IF(ISERROR(IF(A94=nper,"",A94+1))=TRUE,"",IF(A94=nper,"",A94+1))</f>
        <v>85</v>
      </c>
      <c r="B95" s="43">
        <f t="shared" si="13"/>
        <v>45007</v>
      </c>
      <c r="C95" s="46">
        <f>IF(A95="","",IF(OR(A95=nper,payment&gt;ROUND((1+rate)*G94,2)),ROUND((1+rate)*G94,2),payment))</f>
        <v>1574.78</v>
      </c>
      <c r="D95" s="28"/>
      <c r="E95" s="11">
        <f t="shared" si="7"/>
        <v>754.53</v>
      </c>
      <c r="F95" s="11">
        <f t="shared" si="8"/>
        <v>820.25</v>
      </c>
      <c r="G95" s="11">
        <f t="shared" si="9"/>
        <v>653546.48999999987</v>
      </c>
      <c r="H95" s="12">
        <f t="shared" si="10"/>
        <v>3</v>
      </c>
      <c r="I95" s="12">
        <f t="shared" si="11"/>
        <v>2023</v>
      </c>
      <c r="J95" s="12" t="str">
        <f t="shared" ca="1" si="12"/>
        <v>not include</v>
      </c>
    </row>
    <row r="96" spans="1:10" x14ac:dyDescent="0.2">
      <c r="A96" s="10">
        <f>IF(ISERROR(IF(A95=nper,"",A95+1))=TRUE,"",IF(A95=nper,"",A95+1))</f>
        <v>86</v>
      </c>
      <c r="B96" s="43">
        <f t="shared" si="13"/>
        <v>45021</v>
      </c>
      <c r="C96" s="46">
        <f>IF(A96="","",IF(OR(A96=nper,payment&gt;ROUND((1+rate)*G95,2)),ROUND((1+rate)*G95,2),payment))</f>
        <v>1574.78</v>
      </c>
      <c r="D96" s="28"/>
      <c r="E96" s="11">
        <f t="shared" si="7"/>
        <v>753.59</v>
      </c>
      <c r="F96" s="11">
        <f t="shared" si="8"/>
        <v>821.18999999999994</v>
      </c>
      <c r="G96" s="11">
        <f t="shared" si="9"/>
        <v>652725.29999999993</v>
      </c>
      <c r="H96" s="12">
        <f t="shared" si="10"/>
        <v>4</v>
      </c>
      <c r="I96" s="12">
        <f t="shared" si="11"/>
        <v>2023</v>
      </c>
      <c r="J96" s="12" t="str">
        <f t="shared" ca="1" si="12"/>
        <v>not include</v>
      </c>
    </row>
    <row r="97" spans="1:10" x14ac:dyDescent="0.2">
      <c r="A97" s="10">
        <f>IF(ISERROR(IF(A96=nper,"",A96+1))=TRUE,"",IF(A96=nper,"",A96+1))</f>
        <v>87</v>
      </c>
      <c r="B97" s="43">
        <f t="shared" si="13"/>
        <v>45035</v>
      </c>
      <c r="C97" s="46">
        <f>IF(A97="","",IF(OR(A97=nper,payment&gt;ROUND((1+rate)*G96,2)),ROUND((1+rate)*G96,2),payment))</f>
        <v>1574.78</v>
      </c>
      <c r="D97" s="28"/>
      <c r="E97" s="11">
        <f t="shared" si="7"/>
        <v>752.64</v>
      </c>
      <c r="F97" s="11">
        <f t="shared" si="8"/>
        <v>822.14</v>
      </c>
      <c r="G97" s="11">
        <f t="shared" si="9"/>
        <v>651903.15999999992</v>
      </c>
      <c r="H97" s="12">
        <f t="shared" si="10"/>
        <v>4</v>
      </c>
      <c r="I97" s="12">
        <f t="shared" si="11"/>
        <v>2023</v>
      </c>
      <c r="J97" s="12" t="str">
        <f t="shared" ca="1" si="12"/>
        <v>not include</v>
      </c>
    </row>
    <row r="98" spans="1:10" x14ac:dyDescent="0.2">
      <c r="A98" s="10">
        <f>IF(ISERROR(IF(A97=nper,"",A97+1))=TRUE,"",IF(A97=nper,"",A97+1))</f>
        <v>88</v>
      </c>
      <c r="B98" s="43">
        <f t="shared" si="13"/>
        <v>45049</v>
      </c>
      <c r="C98" s="46">
        <f>IF(A98="","",IF(OR(A98=nper,payment&gt;ROUND((1+rate)*G97,2)),ROUND((1+rate)*G97,2),payment))</f>
        <v>1574.78</v>
      </c>
      <c r="D98" s="28"/>
      <c r="E98" s="11">
        <f t="shared" si="7"/>
        <v>751.69</v>
      </c>
      <c r="F98" s="11">
        <f t="shared" si="8"/>
        <v>823.08999999999992</v>
      </c>
      <c r="G98" s="11">
        <f t="shared" si="9"/>
        <v>651080.06999999995</v>
      </c>
      <c r="H98" s="12">
        <f t="shared" si="10"/>
        <v>5</v>
      </c>
      <c r="I98" s="12">
        <f t="shared" si="11"/>
        <v>2023</v>
      </c>
      <c r="J98" s="12" t="str">
        <f t="shared" ca="1" si="12"/>
        <v>not include</v>
      </c>
    </row>
    <row r="99" spans="1:10" x14ac:dyDescent="0.2">
      <c r="A99" s="10">
        <f>IF(ISERROR(IF(A98=nper,"",A98+1))=TRUE,"",IF(A98=nper,"",A98+1))</f>
        <v>89</v>
      </c>
      <c r="B99" s="43">
        <f t="shared" si="13"/>
        <v>45063</v>
      </c>
      <c r="C99" s="46">
        <f>IF(A99="","",IF(OR(A99=nper,payment&gt;ROUND((1+rate)*G98,2)),ROUND((1+rate)*G98,2),payment))</f>
        <v>1574.78</v>
      </c>
      <c r="D99" s="28"/>
      <c r="E99" s="11">
        <f t="shared" si="7"/>
        <v>750.74</v>
      </c>
      <c r="F99" s="11">
        <f t="shared" si="8"/>
        <v>824.04</v>
      </c>
      <c r="G99" s="11">
        <f t="shared" si="9"/>
        <v>650256.02999999991</v>
      </c>
      <c r="H99" s="12">
        <f t="shared" si="10"/>
        <v>5</v>
      </c>
      <c r="I99" s="12">
        <f t="shared" si="11"/>
        <v>2023</v>
      </c>
      <c r="J99" s="12" t="str">
        <f t="shared" ca="1" si="12"/>
        <v>not include</v>
      </c>
    </row>
    <row r="100" spans="1:10" x14ac:dyDescent="0.2">
      <c r="A100" s="10">
        <f>IF(ISERROR(IF(A99=nper,"",A99+1))=TRUE,"",IF(A99=nper,"",A99+1))</f>
        <v>90</v>
      </c>
      <c r="B100" s="43">
        <f t="shared" si="13"/>
        <v>45077</v>
      </c>
      <c r="C100" s="46">
        <f>IF(A100="","",IF(OR(A100=nper,payment&gt;ROUND((1+rate)*G99,2)),ROUND((1+rate)*G99,2),payment))</f>
        <v>1574.78</v>
      </c>
      <c r="D100" s="28"/>
      <c r="E100" s="11">
        <f t="shared" si="7"/>
        <v>749.79</v>
      </c>
      <c r="F100" s="11">
        <f t="shared" si="8"/>
        <v>824.99</v>
      </c>
      <c r="G100" s="11">
        <f t="shared" si="9"/>
        <v>649431.03999999992</v>
      </c>
      <c r="H100" s="12">
        <f t="shared" si="10"/>
        <v>5</v>
      </c>
      <c r="I100" s="12">
        <f t="shared" si="11"/>
        <v>2023</v>
      </c>
      <c r="J100" s="12" t="str">
        <f t="shared" ca="1" si="12"/>
        <v>not include</v>
      </c>
    </row>
    <row r="101" spans="1:10" x14ac:dyDescent="0.2">
      <c r="A101" s="10">
        <f>IF(ISERROR(IF(A100=nper,"",A100+1))=TRUE,"",IF(A100=nper,"",A100+1))</f>
        <v>91</v>
      </c>
      <c r="B101" s="43">
        <f t="shared" si="13"/>
        <v>45091</v>
      </c>
      <c r="C101" s="46">
        <f>IF(A101="","",IF(OR(A101=nper,payment&gt;ROUND((1+rate)*G100,2)),ROUND((1+rate)*G100,2),payment))</f>
        <v>1574.78</v>
      </c>
      <c r="D101" s="28"/>
      <c r="E101" s="11">
        <f t="shared" si="7"/>
        <v>748.84</v>
      </c>
      <c r="F101" s="11">
        <f t="shared" si="8"/>
        <v>825.93999999999994</v>
      </c>
      <c r="G101" s="11">
        <f t="shared" si="9"/>
        <v>648605.1</v>
      </c>
      <c r="H101" s="12">
        <f t="shared" si="10"/>
        <v>6</v>
      </c>
      <c r="I101" s="12">
        <f t="shared" si="11"/>
        <v>2023</v>
      </c>
      <c r="J101" s="12" t="str">
        <f t="shared" ca="1" si="12"/>
        <v>not include</v>
      </c>
    </row>
    <row r="102" spans="1:10" x14ac:dyDescent="0.2">
      <c r="A102" s="10">
        <f>IF(ISERROR(IF(A101=nper,"",A101+1))=TRUE,"",IF(A101=nper,"",A101+1))</f>
        <v>92</v>
      </c>
      <c r="B102" s="43">
        <f t="shared" si="13"/>
        <v>45105</v>
      </c>
      <c r="C102" s="46">
        <f>IF(A102="","",IF(OR(A102=nper,payment&gt;ROUND((1+rate)*G101,2)),ROUND((1+rate)*G101,2),payment))</f>
        <v>1574.78</v>
      </c>
      <c r="D102" s="28"/>
      <c r="E102" s="11">
        <f t="shared" si="7"/>
        <v>747.89</v>
      </c>
      <c r="F102" s="11">
        <f t="shared" si="8"/>
        <v>826.89</v>
      </c>
      <c r="G102" s="11">
        <f t="shared" si="9"/>
        <v>647778.21</v>
      </c>
      <c r="H102" s="12">
        <f t="shared" si="10"/>
        <v>6</v>
      </c>
      <c r="I102" s="12">
        <f t="shared" si="11"/>
        <v>2023</v>
      </c>
      <c r="J102" s="12" t="str">
        <f t="shared" ca="1" si="12"/>
        <v>not include</v>
      </c>
    </row>
    <row r="103" spans="1:10" x14ac:dyDescent="0.2">
      <c r="A103" s="10">
        <f>IF(ISERROR(IF(A102=nper,"",A102+1))=TRUE,"",IF(A102=nper,"",A102+1))</f>
        <v>93</v>
      </c>
      <c r="B103" s="43">
        <f t="shared" si="13"/>
        <v>45119</v>
      </c>
      <c r="C103" s="46">
        <f>IF(A103="","",IF(OR(A103=nper,payment&gt;ROUND((1+rate)*G102,2)),ROUND((1+rate)*G102,2),payment))</f>
        <v>1574.78</v>
      </c>
      <c r="D103" s="28"/>
      <c r="E103" s="11">
        <f t="shared" si="7"/>
        <v>746.93</v>
      </c>
      <c r="F103" s="11">
        <f t="shared" si="8"/>
        <v>827.85</v>
      </c>
      <c r="G103" s="11">
        <f t="shared" si="9"/>
        <v>646950.36</v>
      </c>
      <c r="H103" s="12">
        <f t="shared" si="10"/>
        <v>7</v>
      </c>
      <c r="I103" s="12">
        <f t="shared" si="11"/>
        <v>2023</v>
      </c>
      <c r="J103" s="12" t="str">
        <f t="shared" ca="1" si="12"/>
        <v>not include</v>
      </c>
    </row>
    <row r="104" spans="1:10" x14ac:dyDescent="0.2">
      <c r="A104" s="10">
        <f>IF(ISERROR(IF(A103=nper,"",A103+1))=TRUE,"",IF(A103=nper,"",A103+1))</f>
        <v>94</v>
      </c>
      <c r="B104" s="43">
        <f t="shared" si="13"/>
        <v>45133</v>
      </c>
      <c r="C104" s="46">
        <f>IF(A104="","",IF(OR(A104=nper,payment&gt;ROUND((1+rate)*G103,2)),ROUND((1+rate)*G103,2),payment))</f>
        <v>1574.78</v>
      </c>
      <c r="D104" s="28"/>
      <c r="E104" s="11">
        <f t="shared" si="7"/>
        <v>745.98</v>
      </c>
      <c r="F104" s="11">
        <f t="shared" si="8"/>
        <v>828.8</v>
      </c>
      <c r="G104" s="11">
        <f t="shared" si="9"/>
        <v>646121.55999999994</v>
      </c>
      <c r="H104" s="12">
        <f t="shared" si="10"/>
        <v>7</v>
      </c>
      <c r="I104" s="12">
        <f t="shared" si="11"/>
        <v>2023</v>
      </c>
      <c r="J104" s="12" t="str">
        <f t="shared" ca="1" si="12"/>
        <v>not include</v>
      </c>
    </row>
    <row r="105" spans="1:10" x14ac:dyDescent="0.2">
      <c r="A105" s="10">
        <f>IF(ISERROR(IF(A104=nper,"",A104+1))=TRUE,"",IF(A104=nper,"",A104+1))</f>
        <v>95</v>
      </c>
      <c r="B105" s="43">
        <f t="shared" si="13"/>
        <v>45147</v>
      </c>
      <c r="C105" s="46">
        <f>IF(A105="","",IF(OR(A105=nper,payment&gt;ROUND((1+rate)*G104,2)),ROUND((1+rate)*G104,2),payment))</f>
        <v>1574.78</v>
      </c>
      <c r="D105" s="28"/>
      <c r="E105" s="11">
        <f t="shared" si="7"/>
        <v>745.02</v>
      </c>
      <c r="F105" s="11">
        <f t="shared" si="8"/>
        <v>829.76</v>
      </c>
      <c r="G105" s="11">
        <f t="shared" si="9"/>
        <v>645291.79999999993</v>
      </c>
      <c r="H105" s="12">
        <f t="shared" si="10"/>
        <v>8</v>
      </c>
      <c r="I105" s="12">
        <f t="shared" si="11"/>
        <v>2023</v>
      </c>
      <c r="J105" s="12" t="str">
        <f t="shared" ca="1" si="12"/>
        <v>not include</v>
      </c>
    </row>
    <row r="106" spans="1:10" x14ac:dyDescent="0.2">
      <c r="A106" s="10">
        <f>IF(ISERROR(IF(A105=nper,"",A105+1))=TRUE,"",IF(A105=nper,"",A105+1))</f>
        <v>96</v>
      </c>
      <c r="B106" s="43">
        <f t="shared" si="13"/>
        <v>45161</v>
      </c>
      <c r="C106" s="46">
        <f>IF(A106="","",IF(OR(A106=nper,payment&gt;ROUND((1+rate)*G105,2)),ROUND((1+rate)*G105,2),payment))</f>
        <v>1574.78</v>
      </c>
      <c r="D106" s="28"/>
      <c r="E106" s="11">
        <f t="shared" si="7"/>
        <v>744.07</v>
      </c>
      <c r="F106" s="11">
        <f t="shared" si="8"/>
        <v>830.70999999999992</v>
      </c>
      <c r="G106" s="11">
        <f t="shared" si="9"/>
        <v>644461.09</v>
      </c>
      <c r="H106" s="12">
        <f t="shared" si="10"/>
        <v>8</v>
      </c>
      <c r="I106" s="12">
        <f t="shared" si="11"/>
        <v>2023</v>
      </c>
      <c r="J106" s="12" t="str">
        <f t="shared" ca="1" si="12"/>
        <v>not include</v>
      </c>
    </row>
    <row r="107" spans="1:10" x14ac:dyDescent="0.2">
      <c r="A107" s="10">
        <f>IF(ISERROR(IF(A106=nper,"",A106+1))=TRUE,"",IF(A106=nper,"",A106+1))</f>
        <v>97</v>
      </c>
      <c r="B107" s="43">
        <f t="shared" si="13"/>
        <v>45175</v>
      </c>
      <c r="C107" s="46">
        <f>IF(A107="","",IF(OR(A107=nper,payment&gt;ROUND((1+rate)*G106,2)),ROUND((1+rate)*G106,2),payment))</f>
        <v>1574.78</v>
      </c>
      <c r="D107" s="28"/>
      <c r="E107" s="11">
        <f t="shared" si="7"/>
        <v>743.11</v>
      </c>
      <c r="F107" s="11">
        <f t="shared" si="8"/>
        <v>831.67</v>
      </c>
      <c r="G107" s="11">
        <f t="shared" si="9"/>
        <v>643629.41999999993</v>
      </c>
      <c r="H107" s="12">
        <f t="shared" si="10"/>
        <v>9</v>
      </c>
      <c r="I107" s="12">
        <f t="shared" si="11"/>
        <v>2023</v>
      </c>
      <c r="J107" s="12" t="str">
        <f t="shared" ca="1" si="12"/>
        <v>not include</v>
      </c>
    </row>
    <row r="108" spans="1:10" x14ac:dyDescent="0.2">
      <c r="A108" s="10">
        <f>IF(ISERROR(IF(A107=nper,"",A107+1))=TRUE,"",IF(A107=nper,"",A107+1))</f>
        <v>98</v>
      </c>
      <c r="B108" s="43">
        <f t="shared" si="13"/>
        <v>45189</v>
      </c>
      <c r="C108" s="46">
        <f>IF(A108="","",IF(OR(A108=nper,payment&gt;ROUND((1+rate)*G107,2)),ROUND((1+rate)*G107,2),payment))</f>
        <v>1574.78</v>
      </c>
      <c r="D108" s="28"/>
      <c r="E108" s="11">
        <f t="shared" si="7"/>
        <v>742.15</v>
      </c>
      <c r="F108" s="11">
        <f t="shared" si="8"/>
        <v>832.63</v>
      </c>
      <c r="G108" s="11">
        <f t="shared" si="9"/>
        <v>642796.78999999992</v>
      </c>
      <c r="H108" s="12">
        <f t="shared" si="10"/>
        <v>9</v>
      </c>
      <c r="I108" s="12">
        <f t="shared" si="11"/>
        <v>2023</v>
      </c>
      <c r="J108" s="12" t="str">
        <f t="shared" ca="1" si="12"/>
        <v>not include</v>
      </c>
    </row>
    <row r="109" spans="1:10" x14ac:dyDescent="0.2">
      <c r="A109" s="10">
        <f>IF(ISERROR(IF(A108=nper,"",A108+1))=TRUE,"",IF(A108=nper,"",A108+1))</f>
        <v>99</v>
      </c>
      <c r="B109" s="43">
        <f t="shared" si="13"/>
        <v>45203</v>
      </c>
      <c r="C109" s="46">
        <f>IF(A109="","",IF(OR(A109=nper,payment&gt;ROUND((1+rate)*G108,2)),ROUND((1+rate)*G108,2),payment))</f>
        <v>1574.78</v>
      </c>
      <c r="D109" s="28"/>
      <c r="E109" s="11">
        <f t="shared" si="7"/>
        <v>741.19</v>
      </c>
      <c r="F109" s="11">
        <f t="shared" si="8"/>
        <v>833.58999999999992</v>
      </c>
      <c r="G109" s="11">
        <f t="shared" si="9"/>
        <v>641963.19999999995</v>
      </c>
      <c r="H109" s="12">
        <f t="shared" si="10"/>
        <v>10</v>
      </c>
      <c r="I109" s="12">
        <f t="shared" si="11"/>
        <v>2023</v>
      </c>
      <c r="J109" s="12" t="str">
        <f t="shared" ca="1" si="12"/>
        <v>not include</v>
      </c>
    </row>
    <row r="110" spans="1:10" x14ac:dyDescent="0.2">
      <c r="A110" s="10">
        <f>IF(ISERROR(IF(A109=nper,"",A109+1))=TRUE,"",IF(A109=nper,"",A109+1))</f>
        <v>100</v>
      </c>
      <c r="B110" s="43">
        <f t="shared" si="13"/>
        <v>45217</v>
      </c>
      <c r="C110" s="46">
        <f>IF(A110="","",IF(OR(A110=nper,payment&gt;ROUND((1+rate)*G109,2)),ROUND((1+rate)*G109,2),payment))</f>
        <v>1574.78</v>
      </c>
      <c r="D110" s="28"/>
      <c r="E110" s="11">
        <f t="shared" si="7"/>
        <v>740.23</v>
      </c>
      <c r="F110" s="11">
        <f t="shared" si="8"/>
        <v>834.55</v>
      </c>
      <c r="G110" s="11">
        <f t="shared" si="9"/>
        <v>641128.64999999991</v>
      </c>
      <c r="H110" s="12">
        <f t="shared" si="10"/>
        <v>10</v>
      </c>
      <c r="I110" s="12">
        <f t="shared" si="11"/>
        <v>2023</v>
      </c>
      <c r="J110" s="12" t="str">
        <f t="shared" ca="1" si="12"/>
        <v>not include</v>
      </c>
    </row>
    <row r="111" spans="1:10" x14ac:dyDescent="0.2">
      <c r="A111" s="10">
        <f>IF(ISERROR(IF(A110=nper,"",A110+1))=TRUE,"",IF(A110=nper,"",A110+1))</f>
        <v>101</v>
      </c>
      <c r="B111" s="43">
        <f t="shared" si="13"/>
        <v>45231</v>
      </c>
      <c r="C111" s="46">
        <f>IF(A111="","",IF(OR(A111=nper,payment&gt;ROUND((1+rate)*G110,2)),ROUND((1+rate)*G110,2),payment))</f>
        <v>1574.78</v>
      </c>
      <c r="D111" s="28"/>
      <c r="E111" s="11">
        <f t="shared" si="7"/>
        <v>739.27</v>
      </c>
      <c r="F111" s="11">
        <f t="shared" si="8"/>
        <v>835.51</v>
      </c>
      <c r="G111" s="11">
        <f t="shared" si="9"/>
        <v>640293.1399999999</v>
      </c>
      <c r="H111" s="12">
        <f t="shared" si="10"/>
        <v>11</v>
      </c>
      <c r="I111" s="12">
        <f t="shared" si="11"/>
        <v>2023</v>
      </c>
      <c r="J111" s="12" t="str">
        <f t="shared" ca="1" si="12"/>
        <v>not include</v>
      </c>
    </row>
    <row r="112" spans="1:10" x14ac:dyDescent="0.2">
      <c r="A112" s="10">
        <f>IF(ISERROR(IF(A111=nper,"",A111+1))=TRUE,"",IF(A111=nper,"",A111+1))</f>
        <v>102</v>
      </c>
      <c r="B112" s="43">
        <f t="shared" si="13"/>
        <v>45245</v>
      </c>
      <c r="C112" s="46">
        <f>IF(A112="","",IF(OR(A112=nper,payment&gt;ROUND((1+rate)*G111,2)),ROUND((1+rate)*G111,2),payment))</f>
        <v>1574.78</v>
      </c>
      <c r="D112" s="28"/>
      <c r="E112" s="11">
        <f t="shared" si="7"/>
        <v>738.3</v>
      </c>
      <c r="F112" s="11">
        <f t="shared" si="8"/>
        <v>836.48</v>
      </c>
      <c r="G112" s="11">
        <f t="shared" si="9"/>
        <v>639456.65999999992</v>
      </c>
      <c r="H112" s="12">
        <f t="shared" si="10"/>
        <v>11</v>
      </c>
      <c r="I112" s="12">
        <f t="shared" si="11"/>
        <v>2023</v>
      </c>
      <c r="J112" s="12" t="str">
        <f t="shared" ca="1" si="12"/>
        <v>not include</v>
      </c>
    </row>
    <row r="113" spans="1:10" x14ac:dyDescent="0.2">
      <c r="A113" s="10">
        <f>IF(ISERROR(IF(A112=nper,"",A112+1))=TRUE,"",IF(A112=nper,"",A112+1))</f>
        <v>103</v>
      </c>
      <c r="B113" s="43">
        <f t="shared" si="13"/>
        <v>45259</v>
      </c>
      <c r="C113" s="46">
        <f>IF(A113="","",IF(OR(A113=nper,payment&gt;ROUND((1+rate)*G112,2)),ROUND((1+rate)*G112,2),payment))</f>
        <v>1574.78</v>
      </c>
      <c r="D113" s="28"/>
      <c r="E113" s="11">
        <f t="shared" si="7"/>
        <v>737.34</v>
      </c>
      <c r="F113" s="11">
        <f t="shared" si="8"/>
        <v>837.43999999999994</v>
      </c>
      <c r="G113" s="11">
        <f t="shared" si="9"/>
        <v>638619.22</v>
      </c>
      <c r="H113" s="12">
        <f t="shared" si="10"/>
        <v>11</v>
      </c>
      <c r="I113" s="12">
        <f t="shared" si="11"/>
        <v>2023</v>
      </c>
      <c r="J113" s="12" t="str">
        <f t="shared" ca="1" si="12"/>
        <v>not include</v>
      </c>
    </row>
    <row r="114" spans="1:10" x14ac:dyDescent="0.2">
      <c r="A114" s="10">
        <f>IF(ISERROR(IF(A113=nper,"",A113+1))=TRUE,"",IF(A113=nper,"",A113+1))</f>
        <v>104</v>
      </c>
      <c r="B114" s="43">
        <f t="shared" si="13"/>
        <v>45273</v>
      </c>
      <c r="C114" s="46">
        <f>IF(A114="","",IF(OR(A114=nper,payment&gt;ROUND((1+rate)*G113,2)),ROUND((1+rate)*G113,2),payment))</f>
        <v>1574.78</v>
      </c>
      <c r="D114" s="28"/>
      <c r="E114" s="11">
        <f t="shared" si="7"/>
        <v>736.37</v>
      </c>
      <c r="F114" s="11">
        <f t="shared" si="8"/>
        <v>838.41</v>
      </c>
      <c r="G114" s="11">
        <f t="shared" si="9"/>
        <v>637780.80999999994</v>
      </c>
      <c r="H114" s="12">
        <f t="shared" si="10"/>
        <v>12</v>
      </c>
      <c r="I114" s="12">
        <f t="shared" si="11"/>
        <v>2023</v>
      </c>
      <c r="J114" s="12" t="str">
        <f t="shared" ca="1" si="12"/>
        <v>not include</v>
      </c>
    </row>
    <row r="115" spans="1:10" x14ac:dyDescent="0.2">
      <c r="A115" s="10">
        <f>IF(ISERROR(IF(A114=nper,"",A114+1))=TRUE,"",IF(A114=nper,"",A114+1))</f>
        <v>105</v>
      </c>
      <c r="B115" s="43">
        <f t="shared" si="13"/>
        <v>45287</v>
      </c>
      <c r="C115" s="46">
        <f>IF(A115="","",IF(OR(A115=nper,payment&gt;ROUND((1+rate)*G114,2)),ROUND((1+rate)*G114,2),payment))</f>
        <v>1574.78</v>
      </c>
      <c r="D115" s="28"/>
      <c r="E115" s="11">
        <f t="shared" si="7"/>
        <v>735.41</v>
      </c>
      <c r="F115" s="11">
        <f t="shared" si="8"/>
        <v>839.37</v>
      </c>
      <c r="G115" s="11">
        <f t="shared" si="9"/>
        <v>636941.43999999994</v>
      </c>
      <c r="H115" s="12">
        <f t="shared" si="10"/>
        <v>12</v>
      </c>
      <c r="I115" s="12">
        <f t="shared" si="11"/>
        <v>2023</v>
      </c>
      <c r="J115" s="12" t="str">
        <f t="shared" ca="1" si="12"/>
        <v>not include</v>
      </c>
    </row>
    <row r="116" spans="1:10" x14ac:dyDescent="0.2">
      <c r="A116" s="10">
        <f>IF(ISERROR(IF(A115=nper,"",A115+1))=TRUE,"",IF(A115=nper,"",A115+1))</f>
        <v>106</v>
      </c>
      <c r="B116" s="43">
        <f t="shared" si="13"/>
        <v>45301</v>
      </c>
      <c r="C116" s="46">
        <f>IF(A116="","",IF(OR(A116=nper,payment&gt;ROUND((1+rate)*G115,2)),ROUND((1+rate)*G115,2),payment))</f>
        <v>1574.78</v>
      </c>
      <c r="D116" s="28"/>
      <c r="E116" s="11">
        <f t="shared" si="7"/>
        <v>734.44</v>
      </c>
      <c r="F116" s="11">
        <f t="shared" si="8"/>
        <v>840.33999999999992</v>
      </c>
      <c r="G116" s="11">
        <f t="shared" si="9"/>
        <v>636101.1</v>
      </c>
      <c r="H116" s="12">
        <f t="shared" si="10"/>
        <v>1</v>
      </c>
      <c r="I116" s="12">
        <f t="shared" si="11"/>
        <v>2024</v>
      </c>
      <c r="J116" s="12" t="str">
        <f t="shared" ca="1" si="12"/>
        <v>not include</v>
      </c>
    </row>
    <row r="117" spans="1:10" x14ac:dyDescent="0.2">
      <c r="A117" s="10">
        <f>IF(ISERROR(IF(A116=nper,"",A116+1))=TRUE,"",IF(A116=nper,"",A116+1))</f>
        <v>107</v>
      </c>
      <c r="B117" s="43">
        <f t="shared" si="13"/>
        <v>45315</v>
      </c>
      <c r="C117" s="46">
        <f>IF(A117="","",IF(OR(A117=nper,payment&gt;ROUND((1+rate)*G116,2)),ROUND((1+rate)*G116,2),payment))</f>
        <v>1574.78</v>
      </c>
      <c r="D117" s="28"/>
      <c r="E117" s="11">
        <f t="shared" si="7"/>
        <v>733.47</v>
      </c>
      <c r="F117" s="11">
        <f t="shared" si="8"/>
        <v>841.31</v>
      </c>
      <c r="G117" s="11">
        <f t="shared" si="9"/>
        <v>635259.78999999992</v>
      </c>
      <c r="H117" s="12">
        <f t="shared" si="10"/>
        <v>1</v>
      </c>
      <c r="I117" s="12">
        <f t="shared" si="11"/>
        <v>2024</v>
      </c>
      <c r="J117" s="12" t="str">
        <f t="shared" ca="1" si="12"/>
        <v>not include</v>
      </c>
    </row>
    <row r="118" spans="1:10" x14ac:dyDescent="0.2">
      <c r="A118" s="10">
        <f>IF(ISERROR(IF(A117=nper,"",A117+1))=TRUE,"",IF(A117=nper,"",A117+1))</f>
        <v>108</v>
      </c>
      <c r="B118" s="43">
        <f t="shared" si="13"/>
        <v>45329</v>
      </c>
      <c r="C118" s="46">
        <f>IF(A118="","",IF(OR(A118=nper,payment&gt;ROUND((1+rate)*G117,2)),ROUND((1+rate)*G117,2),payment))</f>
        <v>1574.78</v>
      </c>
      <c r="D118" s="28"/>
      <c r="E118" s="11">
        <f t="shared" si="7"/>
        <v>732.5</v>
      </c>
      <c r="F118" s="11">
        <f t="shared" si="8"/>
        <v>842.28</v>
      </c>
      <c r="G118" s="11">
        <f t="shared" si="9"/>
        <v>634417.50999999989</v>
      </c>
      <c r="H118" s="12">
        <f t="shared" si="10"/>
        <v>2</v>
      </c>
      <c r="I118" s="12">
        <f t="shared" si="11"/>
        <v>2024</v>
      </c>
      <c r="J118" s="12" t="str">
        <f t="shared" ca="1" si="12"/>
        <v>not include</v>
      </c>
    </row>
    <row r="119" spans="1:10" x14ac:dyDescent="0.2">
      <c r="A119" s="10">
        <f>IF(ISERROR(IF(A118=nper,"",A118+1))=TRUE,"",IF(A118=nper,"",A118+1))</f>
        <v>109</v>
      </c>
      <c r="B119" s="43">
        <f t="shared" si="13"/>
        <v>45343</v>
      </c>
      <c r="C119" s="46">
        <f>IF(A119="","",IF(OR(A119=nper,payment&gt;ROUND((1+rate)*G118,2)),ROUND((1+rate)*G118,2),payment))</f>
        <v>1574.78</v>
      </c>
      <c r="D119" s="28"/>
      <c r="E119" s="11">
        <f t="shared" si="7"/>
        <v>731.53</v>
      </c>
      <c r="F119" s="11">
        <f t="shared" si="8"/>
        <v>843.25</v>
      </c>
      <c r="G119" s="11">
        <f t="shared" si="9"/>
        <v>633574.25999999989</v>
      </c>
      <c r="H119" s="12">
        <f t="shared" si="10"/>
        <v>2</v>
      </c>
      <c r="I119" s="12">
        <f t="shared" si="11"/>
        <v>2024</v>
      </c>
      <c r="J119" s="12" t="str">
        <f t="shared" ca="1" si="12"/>
        <v>not include</v>
      </c>
    </row>
    <row r="120" spans="1:10" x14ac:dyDescent="0.2">
      <c r="A120" s="10">
        <f>IF(ISERROR(IF(A119=nper,"",A119+1))=TRUE,"",IF(A119=nper,"",A119+1))</f>
        <v>110</v>
      </c>
      <c r="B120" s="43">
        <f t="shared" si="13"/>
        <v>45357</v>
      </c>
      <c r="C120" s="46">
        <f>IF(A120="","",IF(OR(A120=nper,payment&gt;ROUND((1+rate)*G119,2)),ROUND((1+rate)*G119,2),payment))</f>
        <v>1574.78</v>
      </c>
      <c r="D120" s="28"/>
      <c r="E120" s="11">
        <f t="shared" si="7"/>
        <v>730.56</v>
      </c>
      <c r="F120" s="11">
        <f t="shared" si="8"/>
        <v>844.22</v>
      </c>
      <c r="G120" s="11">
        <f t="shared" si="9"/>
        <v>632730.03999999992</v>
      </c>
      <c r="H120" s="12">
        <f t="shared" si="10"/>
        <v>3</v>
      </c>
      <c r="I120" s="12">
        <f t="shared" si="11"/>
        <v>2024</v>
      </c>
      <c r="J120" s="12" t="str">
        <f t="shared" ca="1" si="12"/>
        <v>not include</v>
      </c>
    </row>
    <row r="121" spans="1:10" x14ac:dyDescent="0.2">
      <c r="A121" s="10">
        <f>IF(ISERROR(IF(A120=nper,"",A120+1))=TRUE,"",IF(A120=nper,"",A120+1))</f>
        <v>111</v>
      </c>
      <c r="B121" s="43">
        <f t="shared" si="13"/>
        <v>45371</v>
      </c>
      <c r="C121" s="46">
        <f>IF(A121="","",IF(OR(A121=nper,payment&gt;ROUND((1+rate)*G120,2)),ROUND((1+rate)*G120,2),payment))</f>
        <v>1574.78</v>
      </c>
      <c r="D121" s="28"/>
      <c r="E121" s="11">
        <f t="shared" si="7"/>
        <v>729.58</v>
      </c>
      <c r="F121" s="11">
        <f t="shared" si="8"/>
        <v>845.19999999999993</v>
      </c>
      <c r="G121" s="11">
        <f t="shared" si="9"/>
        <v>631884.84</v>
      </c>
      <c r="H121" s="12">
        <f t="shared" si="10"/>
        <v>3</v>
      </c>
      <c r="I121" s="12">
        <f t="shared" si="11"/>
        <v>2024</v>
      </c>
      <c r="J121" s="12" t="str">
        <f t="shared" ca="1" si="12"/>
        <v>not include</v>
      </c>
    </row>
    <row r="122" spans="1:10" x14ac:dyDescent="0.2">
      <c r="A122" s="10">
        <f>IF(ISERROR(IF(A121=nper,"",A121+1))=TRUE,"",IF(A121=nper,"",A121+1))</f>
        <v>112</v>
      </c>
      <c r="B122" s="43">
        <f t="shared" si="13"/>
        <v>45385</v>
      </c>
      <c r="C122" s="46">
        <f>IF(A122="","",IF(OR(A122=nper,payment&gt;ROUND((1+rate)*G121,2)),ROUND((1+rate)*G121,2),payment))</f>
        <v>1574.78</v>
      </c>
      <c r="D122" s="28"/>
      <c r="E122" s="11">
        <f t="shared" si="7"/>
        <v>728.61</v>
      </c>
      <c r="F122" s="11">
        <f t="shared" si="8"/>
        <v>846.17</v>
      </c>
      <c r="G122" s="11">
        <f t="shared" si="9"/>
        <v>631038.66999999993</v>
      </c>
      <c r="H122" s="12">
        <f t="shared" si="10"/>
        <v>4</v>
      </c>
      <c r="I122" s="12">
        <f t="shared" si="11"/>
        <v>2024</v>
      </c>
      <c r="J122" s="12" t="str">
        <f t="shared" ca="1" si="12"/>
        <v>not include</v>
      </c>
    </row>
    <row r="123" spans="1:10" x14ac:dyDescent="0.2">
      <c r="A123" s="10">
        <f>IF(ISERROR(IF(A122=nper,"",A122+1))=TRUE,"",IF(A122=nper,"",A122+1))</f>
        <v>113</v>
      </c>
      <c r="B123" s="43">
        <f t="shared" si="13"/>
        <v>45399</v>
      </c>
      <c r="C123" s="46">
        <f>IF(A123="","",IF(OR(A123=nper,payment&gt;ROUND((1+rate)*G122,2)),ROUND((1+rate)*G122,2),payment))</f>
        <v>1574.78</v>
      </c>
      <c r="D123" s="28"/>
      <c r="E123" s="11">
        <f t="shared" si="7"/>
        <v>727.63</v>
      </c>
      <c r="F123" s="11">
        <f t="shared" si="8"/>
        <v>847.15</v>
      </c>
      <c r="G123" s="11">
        <f t="shared" si="9"/>
        <v>630191.5199999999</v>
      </c>
      <c r="H123" s="12">
        <f t="shared" si="10"/>
        <v>4</v>
      </c>
      <c r="I123" s="12">
        <f t="shared" si="11"/>
        <v>2024</v>
      </c>
      <c r="J123" s="12" t="str">
        <f t="shared" ca="1" si="12"/>
        <v>not include</v>
      </c>
    </row>
    <row r="124" spans="1:10" x14ac:dyDescent="0.2">
      <c r="A124" s="10">
        <f>IF(ISERROR(IF(A123=nper,"",A123+1))=TRUE,"",IF(A123=nper,"",A123+1))</f>
        <v>114</v>
      </c>
      <c r="B124" s="43">
        <f t="shared" si="13"/>
        <v>45413</v>
      </c>
      <c r="C124" s="46">
        <f>IF(A124="","",IF(OR(A124=nper,payment&gt;ROUND((1+rate)*G123,2)),ROUND((1+rate)*G123,2),payment))</f>
        <v>1574.78</v>
      </c>
      <c r="D124" s="28"/>
      <c r="E124" s="11">
        <f t="shared" si="7"/>
        <v>726.66</v>
      </c>
      <c r="F124" s="11">
        <f t="shared" si="8"/>
        <v>848.12</v>
      </c>
      <c r="G124" s="11">
        <f t="shared" si="9"/>
        <v>629343.39999999991</v>
      </c>
      <c r="H124" s="12">
        <f t="shared" si="10"/>
        <v>5</v>
      </c>
      <c r="I124" s="12">
        <f t="shared" si="11"/>
        <v>2024</v>
      </c>
      <c r="J124" s="12" t="str">
        <f t="shared" ca="1" si="12"/>
        <v>not include</v>
      </c>
    </row>
    <row r="125" spans="1:10" x14ac:dyDescent="0.2">
      <c r="A125" s="10">
        <f>IF(ISERROR(IF(A124=nper,"",A124+1))=TRUE,"",IF(A124=nper,"",A124+1))</f>
        <v>115</v>
      </c>
      <c r="B125" s="43">
        <f t="shared" si="13"/>
        <v>45427</v>
      </c>
      <c r="C125" s="46">
        <f>IF(A125="","",IF(OR(A125=nper,payment&gt;ROUND((1+rate)*G124,2)),ROUND((1+rate)*G124,2),payment))</f>
        <v>1574.78</v>
      </c>
      <c r="D125" s="28"/>
      <c r="E125" s="11">
        <f t="shared" si="7"/>
        <v>725.68</v>
      </c>
      <c r="F125" s="11">
        <f t="shared" si="8"/>
        <v>849.1</v>
      </c>
      <c r="G125" s="11">
        <f t="shared" si="9"/>
        <v>628494.29999999993</v>
      </c>
      <c r="H125" s="12">
        <f t="shared" si="10"/>
        <v>5</v>
      </c>
      <c r="I125" s="12">
        <f t="shared" si="11"/>
        <v>2024</v>
      </c>
      <c r="J125" s="12" t="str">
        <f t="shared" ca="1" si="12"/>
        <v>not include</v>
      </c>
    </row>
    <row r="126" spans="1:10" x14ac:dyDescent="0.2">
      <c r="A126" s="10">
        <f>IF(ISERROR(IF(A125=nper,"",A125+1))=TRUE,"",IF(A125=nper,"",A125+1))</f>
        <v>116</v>
      </c>
      <c r="B126" s="43">
        <f t="shared" si="13"/>
        <v>45441</v>
      </c>
      <c r="C126" s="46">
        <f>IF(A126="","",IF(OR(A126=nper,payment&gt;ROUND((1+rate)*G125,2)),ROUND((1+rate)*G125,2),payment))</f>
        <v>1574.78</v>
      </c>
      <c r="D126" s="28"/>
      <c r="E126" s="11">
        <f t="shared" si="7"/>
        <v>724.7</v>
      </c>
      <c r="F126" s="11">
        <f t="shared" si="8"/>
        <v>850.07999999999993</v>
      </c>
      <c r="G126" s="11">
        <f t="shared" si="9"/>
        <v>627644.22</v>
      </c>
      <c r="H126" s="12">
        <f t="shared" si="10"/>
        <v>5</v>
      </c>
      <c r="I126" s="12">
        <f t="shared" si="11"/>
        <v>2024</v>
      </c>
      <c r="J126" s="12" t="str">
        <f t="shared" ca="1" si="12"/>
        <v>not include</v>
      </c>
    </row>
    <row r="127" spans="1:10" x14ac:dyDescent="0.2">
      <c r="A127" s="10">
        <f>IF(ISERROR(IF(A126=nper,"",A126+1))=TRUE,"",IF(A126=nper,"",A126+1))</f>
        <v>117</v>
      </c>
      <c r="B127" s="43">
        <f t="shared" si="13"/>
        <v>45455</v>
      </c>
      <c r="C127" s="46">
        <f>IF(A127="","",IF(OR(A127=nper,payment&gt;ROUND((1+rate)*G126,2)),ROUND((1+rate)*G126,2),payment))</f>
        <v>1574.78</v>
      </c>
      <c r="D127" s="28"/>
      <c r="E127" s="11">
        <f t="shared" si="7"/>
        <v>723.72</v>
      </c>
      <c r="F127" s="11">
        <f t="shared" si="8"/>
        <v>851.06</v>
      </c>
      <c r="G127" s="11">
        <f t="shared" si="9"/>
        <v>626793.15999999992</v>
      </c>
      <c r="H127" s="12">
        <f t="shared" si="10"/>
        <v>6</v>
      </c>
      <c r="I127" s="12">
        <f t="shared" si="11"/>
        <v>2024</v>
      </c>
      <c r="J127" s="12" t="str">
        <f t="shared" ca="1" si="12"/>
        <v>not include</v>
      </c>
    </row>
    <row r="128" spans="1:10" x14ac:dyDescent="0.2">
      <c r="A128" s="10">
        <f>IF(ISERROR(IF(A127=nper,"",A127+1))=TRUE,"",IF(A127=nper,"",A127+1))</f>
        <v>118</v>
      </c>
      <c r="B128" s="43">
        <f t="shared" si="13"/>
        <v>45469</v>
      </c>
      <c r="C128" s="46">
        <f>IF(A128="","",IF(OR(A128=nper,payment&gt;ROUND((1+rate)*G127,2)),ROUND((1+rate)*G127,2),payment))</f>
        <v>1574.78</v>
      </c>
      <c r="D128" s="28"/>
      <c r="E128" s="11">
        <f t="shared" si="7"/>
        <v>722.74</v>
      </c>
      <c r="F128" s="11">
        <f t="shared" si="8"/>
        <v>852.04</v>
      </c>
      <c r="G128" s="11">
        <f t="shared" si="9"/>
        <v>625941.11999999988</v>
      </c>
      <c r="H128" s="12">
        <f t="shared" si="10"/>
        <v>6</v>
      </c>
      <c r="I128" s="12">
        <f t="shared" si="11"/>
        <v>2024</v>
      </c>
      <c r="J128" s="12" t="str">
        <f t="shared" ca="1" si="12"/>
        <v>not include</v>
      </c>
    </row>
    <row r="129" spans="1:10" x14ac:dyDescent="0.2">
      <c r="A129" s="10">
        <f>IF(ISERROR(IF(A128=nper,"",A128+1))=TRUE,"",IF(A128=nper,"",A128+1))</f>
        <v>119</v>
      </c>
      <c r="B129" s="43">
        <f t="shared" si="13"/>
        <v>45483</v>
      </c>
      <c r="C129" s="46">
        <f>IF(A129="","",IF(OR(A129=nper,payment&gt;ROUND((1+rate)*G128,2)),ROUND((1+rate)*G128,2),payment))</f>
        <v>1574.78</v>
      </c>
      <c r="D129" s="28"/>
      <c r="E129" s="11">
        <f t="shared" si="7"/>
        <v>721.75</v>
      </c>
      <c r="F129" s="11">
        <f t="shared" si="8"/>
        <v>853.03</v>
      </c>
      <c r="G129" s="11">
        <f t="shared" si="9"/>
        <v>625088.08999999985</v>
      </c>
      <c r="H129" s="12">
        <f t="shared" si="10"/>
        <v>7</v>
      </c>
      <c r="I129" s="12">
        <f t="shared" si="11"/>
        <v>2024</v>
      </c>
      <c r="J129" s="12" t="str">
        <f t="shared" ca="1" si="12"/>
        <v>not include</v>
      </c>
    </row>
    <row r="130" spans="1:10" x14ac:dyDescent="0.2">
      <c r="A130" s="10">
        <f>IF(ISERROR(IF(A129=nper,"",A129+1))=TRUE,"",IF(A129=nper,"",A129+1))</f>
        <v>120</v>
      </c>
      <c r="B130" s="43">
        <f t="shared" si="13"/>
        <v>45497</v>
      </c>
      <c r="C130" s="46">
        <f>IF(A130="","",IF(OR(A130=nper,payment&gt;ROUND((1+rate)*G129,2)),ROUND((1+rate)*G129,2),payment))</f>
        <v>1574.78</v>
      </c>
      <c r="D130" s="28"/>
      <c r="E130" s="11">
        <f t="shared" si="7"/>
        <v>720.77</v>
      </c>
      <c r="F130" s="11">
        <f t="shared" si="8"/>
        <v>854.01</v>
      </c>
      <c r="G130" s="11">
        <f t="shared" si="9"/>
        <v>624234.07999999984</v>
      </c>
      <c r="H130" s="12">
        <f t="shared" si="10"/>
        <v>7</v>
      </c>
      <c r="I130" s="12">
        <f t="shared" si="11"/>
        <v>2024</v>
      </c>
      <c r="J130" s="12" t="str">
        <f t="shared" ca="1" si="12"/>
        <v>not include</v>
      </c>
    </row>
    <row r="131" spans="1:10" x14ac:dyDescent="0.2">
      <c r="A131" s="10">
        <f>IF(ISERROR(IF(A130=nper,"",A130+1))=TRUE,"",IF(A130=nper,"",A130+1))</f>
        <v>121</v>
      </c>
      <c r="B131" s="43">
        <f t="shared" si="13"/>
        <v>45511</v>
      </c>
      <c r="C131" s="46">
        <f>IF(A131="","",IF(OR(A131=nper,payment&gt;ROUND((1+rate)*G130,2)),ROUND((1+rate)*G130,2),payment))</f>
        <v>1574.78</v>
      </c>
      <c r="D131" s="28"/>
      <c r="E131" s="11">
        <f t="shared" si="7"/>
        <v>719.79</v>
      </c>
      <c r="F131" s="11">
        <f t="shared" si="8"/>
        <v>854.99</v>
      </c>
      <c r="G131" s="11">
        <f t="shared" si="9"/>
        <v>623379.08999999985</v>
      </c>
      <c r="H131" s="12">
        <f t="shared" si="10"/>
        <v>8</v>
      </c>
      <c r="I131" s="12">
        <f t="shared" si="11"/>
        <v>2024</v>
      </c>
      <c r="J131" s="12" t="str">
        <f t="shared" ca="1" si="12"/>
        <v>not include</v>
      </c>
    </row>
    <row r="132" spans="1:10" x14ac:dyDescent="0.2">
      <c r="A132" s="10">
        <f>IF(ISERROR(IF(A131=nper,"",A131+1))=TRUE,"",IF(A131=nper,"",A131+1))</f>
        <v>122</v>
      </c>
      <c r="B132" s="43">
        <f t="shared" si="13"/>
        <v>45525</v>
      </c>
      <c r="C132" s="46">
        <f>IF(A132="","",IF(OR(A132=nper,payment&gt;ROUND((1+rate)*G131,2)),ROUND((1+rate)*G131,2),payment))</f>
        <v>1574.78</v>
      </c>
      <c r="D132" s="28"/>
      <c r="E132" s="11">
        <f t="shared" si="7"/>
        <v>718.8</v>
      </c>
      <c r="F132" s="11">
        <f t="shared" si="8"/>
        <v>855.98</v>
      </c>
      <c r="G132" s="11">
        <f t="shared" si="9"/>
        <v>622523.10999999987</v>
      </c>
      <c r="H132" s="12">
        <f t="shared" si="10"/>
        <v>8</v>
      </c>
      <c r="I132" s="12">
        <f t="shared" si="11"/>
        <v>2024</v>
      </c>
      <c r="J132" s="12" t="str">
        <f t="shared" ca="1" si="12"/>
        <v>not include</v>
      </c>
    </row>
    <row r="133" spans="1:10" x14ac:dyDescent="0.2">
      <c r="A133" s="10">
        <f>IF(ISERROR(IF(A132=nper,"",A132+1))=TRUE,"",IF(A132=nper,"",A132+1))</f>
        <v>123</v>
      </c>
      <c r="B133" s="43">
        <f t="shared" si="13"/>
        <v>45539</v>
      </c>
      <c r="C133" s="46">
        <f>IF(A133="","",IF(OR(A133=nper,payment&gt;ROUND((1+rate)*G132,2)),ROUND((1+rate)*G132,2),payment))</f>
        <v>1574.78</v>
      </c>
      <c r="D133" s="28"/>
      <c r="E133" s="11">
        <f t="shared" si="7"/>
        <v>717.81</v>
      </c>
      <c r="F133" s="11">
        <f t="shared" si="8"/>
        <v>856.97</v>
      </c>
      <c r="G133" s="11">
        <f t="shared" si="9"/>
        <v>621666.1399999999</v>
      </c>
      <c r="H133" s="12">
        <f t="shared" si="10"/>
        <v>9</v>
      </c>
      <c r="I133" s="12">
        <f t="shared" si="11"/>
        <v>2024</v>
      </c>
      <c r="J133" s="12" t="str">
        <f t="shared" ca="1" si="12"/>
        <v>not include</v>
      </c>
    </row>
    <row r="134" spans="1:10" x14ac:dyDescent="0.2">
      <c r="A134" s="10">
        <f>IF(ISERROR(IF(A133=nper,"",A133+1))=TRUE,"",IF(A133=nper,"",A133+1))</f>
        <v>124</v>
      </c>
      <c r="B134" s="43">
        <f t="shared" si="13"/>
        <v>45553</v>
      </c>
      <c r="C134" s="46">
        <f>IF(A134="","",IF(OR(A134=nper,payment&gt;ROUND((1+rate)*G133,2)),ROUND((1+rate)*G133,2),payment))</f>
        <v>1574.78</v>
      </c>
      <c r="D134" s="28"/>
      <c r="E134" s="11">
        <f t="shared" si="7"/>
        <v>716.82</v>
      </c>
      <c r="F134" s="11">
        <f t="shared" si="8"/>
        <v>857.95999999999992</v>
      </c>
      <c r="G134" s="11">
        <f t="shared" si="9"/>
        <v>620808.17999999993</v>
      </c>
      <c r="H134" s="12">
        <f t="shared" si="10"/>
        <v>9</v>
      </c>
      <c r="I134" s="12">
        <f t="shared" si="11"/>
        <v>2024</v>
      </c>
      <c r="J134" s="12" t="str">
        <f t="shared" ca="1" si="12"/>
        <v>not include</v>
      </c>
    </row>
    <row r="135" spans="1:10" x14ac:dyDescent="0.2">
      <c r="A135" s="10">
        <f>IF(ISERROR(IF(A134=nper,"",A134+1))=TRUE,"",IF(A134=nper,"",A134+1))</f>
        <v>125</v>
      </c>
      <c r="B135" s="43">
        <f t="shared" si="13"/>
        <v>45567</v>
      </c>
      <c r="C135" s="46">
        <f>IF(A135="","",IF(OR(A135=nper,payment&gt;ROUND((1+rate)*G134,2)),ROUND((1+rate)*G134,2),payment))</f>
        <v>1574.78</v>
      </c>
      <c r="D135" s="28"/>
      <c r="E135" s="11">
        <f t="shared" si="7"/>
        <v>715.84</v>
      </c>
      <c r="F135" s="11">
        <f t="shared" si="8"/>
        <v>858.93999999999994</v>
      </c>
      <c r="G135" s="11">
        <f t="shared" si="9"/>
        <v>619949.24</v>
      </c>
      <c r="H135" s="12">
        <f t="shared" si="10"/>
        <v>10</v>
      </c>
      <c r="I135" s="12">
        <f t="shared" si="11"/>
        <v>2024</v>
      </c>
      <c r="J135" s="12" t="str">
        <f t="shared" ca="1" si="12"/>
        <v>not include</v>
      </c>
    </row>
    <row r="136" spans="1:10" x14ac:dyDescent="0.2">
      <c r="A136" s="10">
        <f>IF(ISERROR(IF(A135=nper,"",A135+1))=TRUE,"",IF(A135=nper,"",A135+1))</f>
        <v>126</v>
      </c>
      <c r="B136" s="43">
        <f t="shared" si="13"/>
        <v>45581</v>
      </c>
      <c r="C136" s="46">
        <f>IF(A136="","",IF(OR(A136=nper,payment&gt;ROUND((1+rate)*G135,2)),ROUND((1+rate)*G135,2),payment))</f>
        <v>1574.78</v>
      </c>
      <c r="D136" s="28"/>
      <c r="E136" s="11">
        <f t="shared" si="7"/>
        <v>714.85</v>
      </c>
      <c r="F136" s="11">
        <f t="shared" si="8"/>
        <v>859.93</v>
      </c>
      <c r="G136" s="11">
        <f t="shared" si="9"/>
        <v>619089.30999999994</v>
      </c>
      <c r="H136" s="12">
        <f t="shared" si="10"/>
        <v>10</v>
      </c>
      <c r="I136" s="12">
        <f t="shared" si="11"/>
        <v>2024</v>
      </c>
      <c r="J136" s="12" t="str">
        <f t="shared" ca="1" si="12"/>
        <v>not include</v>
      </c>
    </row>
    <row r="137" spans="1:10" x14ac:dyDescent="0.2">
      <c r="A137" s="10">
        <f>IF(ISERROR(IF(A136=nper,"",A136+1))=TRUE,"",IF(A136=nper,"",A136+1))</f>
        <v>127</v>
      </c>
      <c r="B137" s="43">
        <f t="shared" si="13"/>
        <v>45595</v>
      </c>
      <c r="C137" s="46">
        <f>IF(A137="","",IF(OR(A137=nper,payment&gt;ROUND((1+rate)*G136,2)),ROUND((1+rate)*G136,2),payment))</f>
        <v>1574.78</v>
      </c>
      <c r="D137" s="28"/>
      <c r="E137" s="11">
        <f t="shared" si="7"/>
        <v>713.85</v>
      </c>
      <c r="F137" s="11">
        <f t="shared" si="8"/>
        <v>860.93</v>
      </c>
      <c r="G137" s="11">
        <f t="shared" si="9"/>
        <v>618228.37999999989</v>
      </c>
      <c r="H137" s="12">
        <f t="shared" si="10"/>
        <v>10</v>
      </c>
      <c r="I137" s="12">
        <f t="shared" si="11"/>
        <v>2024</v>
      </c>
      <c r="J137" s="12" t="str">
        <f t="shared" ca="1" si="12"/>
        <v>not include</v>
      </c>
    </row>
    <row r="138" spans="1:10" x14ac:dyDescent="0.2">
      <c r="A138" s="10">
        <f>IF(ISERROR(IF(A137=nper,"",A137+1))=TRUE,"",IF(A137=nper,"",A137+1))</f>
        <v>128</v>
      </c>
      <c r="B138" s="43">
        <f t="shared" si="13"/>
        <v>45609</v>
      </c>
      <c r="C138" s="46">
        <f>IF(A138="","",IF(OR(A138=nper,payment&gt;ROUND((1+rate)*G137,2)),ROUND((1+rate)*G137,2),payment))</f>
        <v>1574.78</v>
      </c>
      <c r="D138" s="28"/>
      <c r="E138" s="11">
        <f t="shared" si="7"/>
        <v>712.86</v>
      </c>
      <c r="F138" s="11">
        <f t="shared" si="8"/>
        <v>861.92</v>
      </c>
      <c r="G138" s="11">
        <f t="shared" si="9"/>
        <v>617366.45999999985</v>
      </c>
      <c r="H138" s="12">
        <f t="shared" si="10"/>
        <v>11</v>
      </c>
      <c r="I138" s="12">
        <f t="shared" si="11"/>
        <v>2024</v>
      </c>
      <c r="J138" s="12" t="str">
        <f t="shared" ca="1" si="12"/>
        <v>not include</v>
      </c>
    </row>
    <row r="139" spans="1:10" x14ac:dyDescent="0.2">
      <c r="A139" s="10">
        <f>IF(ISERROR(IF(A138=nper,"",A138+1))=TRUE,"",IF(A138=nper,"",A138+1))</f>
        <v>129</v>
      </c>
      <c r="B139" s="43">
        <f t="shared" si="13"/>
        <v>45623</v>
      </c>
      <c r="C139" s="46">
        <f>IF(A139="","",IF(OR(A139=nper,payment&gt;ROUND((1+rate)*G138,2)),ROUND((1+rate)*G138,2),payment))</f>
        <v>1574.78</v>
      </c>
      <c r="D139" s="28"/>
      <c r="E139" s="11">
        <f t="shared" ref="E139:E202" si="14">IF(A139="","",ROUND(rate*G138,2))</f>
        <v>711.87</v>
      </c>
      <c r="F139" s="11">
        <f t="shared" si="8"/>
        <v>862.91</v>
      </c>
      <c r="G139" s="11">
        <f t="shared" si="9"/>
        <v>616503.54999999981</v>
      </c>
      <c r="H139" s="12">
        <f t="shared" si="10"/>
        <v>11</v>
      </c>
      <c r="I139" s="12">
        <f t="shared" si="11"/>
        <v>2024</v>
      </c>
      <c r="J139" s="12" t="str">
        <f t="shared" ca="1" si="12"/>
        <v>not include</v>
      </c>
    </row>
    <row r="140" spans="1:10" x14ac:dyDescent="0.2">
      <c r="A140" s="10">
        <f>IF(ISERROR(IF(A139=nper,"",A139+1))=TRUE,"",IF(A139=nper,"",A139+1))</f>
        <v>130</v>
      </c>
      <c r="B140" s="43">
        <f t="shared" si="13"/>
        <v>45637</v>
      </c>
      <c r="C140" s="46">
        <f>IF(A140="","",IF(OR(A140=nper,payment&gt;ROUND((1+rate)*G139,2)),ROUND((1+rate)*G139,2),payment))</f>
        <v>1574.78</v>
      </c>
      <c r="D140" s="28"/>
      <c r="E140" s="11">
        <f t="shared" si="14"/>
        <v>710.87</v>
      </c>
      <c r="F140" s="11">
        <f t="shared" ref="F140:F203" si="15">IF(A140="","",C140-(E140+D140))</f>
        <v>863.91</v>
      </c>
      <c r="G140" s="11">
        <f t="shared" ref="G140:G203" si="16">IF(A140="","",G139-F140)</f>
        <v>615639.63999999978</v>
      </c>
      <c r="H140" s="12">
        <f t="shared" ref="H140:H203" si="17">IF(B140="","",MONTH(B140))</f>
        <v>12</v>
      </c>
      <c r="I140" s="12">
        <f t="shared" ref="I140:I203" si="18">IF(B140="","",YEAR(B140))</f>
        <v>2024</v>
      </c>
      <c r="J140" s="12" t="str">
        <f t="shared" ref="J140:J203" ca="1" si="19">IF(A140="","",IF(B140&lt;=TODAY(),"include","not include"))</f>
        <v>not include</v>
      </c>
    </row>
    <row r="141" spans="1:10" x14ac:dyDescent="0.2">
      <c r="A141" s="10">
        <f>IF(ISERROR(IF(A140=nper,"",A140+1))=TRUE,"",IF(A140=nper,"",A140+1))</f>
        <v>131</v>
      </c>
      <c r="B141" s="43">
        <f t="shared" si="13"/>
        <v>45651</v>
      </c>
      <c r="C141" s="46">
        <f>IF(A141="","",IF(OR(A141=nper,payment&gt;ROUND((1+rate)*G140,2)),ROUND((1+rate)*G140,2),payment))</f>
        <v>1574.78</v>
      </c>
      <c r="D141" s="28"/>
      <c r="E141" s="11">
        <f t="shared" si="14"/>
        <v>709.88</v>
      </c>
      <c r="F141" s="11">
        <f t="shared" si="15"/>
        <v>864.9</v>
      </c>
      <c r="G141" s="11">
        <f t="shared" si="16"/>
        <v>614774.73999999976</v>
      </c>
      <c r="H141" s="12">
        <f t="shared" si="17"/>
        <v>12</v>
      </c>
      <c r="I141" s="12">
        <f t="shared" si="18"/>
        <v>2024</v>
      </c>
      <c r="J141" s="12" t="str">
        <f t="shared" ca="1" si="19"/>
        <v>not include</v>
      </c>
    </row>
    <row r="142" spans="1:10" x14ac:dyDescent="0.2">
      <c r="A142" s="10">
        <f>IF(ISERROR(IF(A141=nper,"",A141+1))=TRUE,"",IF(A141=nper,"",A141+1))</f>
        <v>132</v>
      </c>
      <c r="B142" s="43">
        <f t="shared" ref="B142:B205" si="20">IF(A142="","",IF($H$4="Weekly",B141+7,IF($H$4="Bi-Weekly",B141+14,IF($H$4="Monthly",EDATE(B141,1),IF($H$4="Bi-Monthly",EDATE(B141,2),IF($H$4="Quarterly",EDATE(B141,3),IF($H$4="Semi-Annually",EDATE(B141,6),IF($H$4="Annually",EDATE(B141,12),IF($H$4="Semi-Monthly",DATE(YEAR(B141),MONTH(B141)+1,15*(DAY(B141)&lt;&gt;15)),2)))))))))</f>
        <v>45665</v>
      </c>
      <c r="C142" s="46">
        <f>IF(A142="","",IF(OR(A142=nper,payment&gt;ROUND((1+rate)*G141,2)),ROUND((1+rate)*G141,2),payment))</f>
        <v>1574.78</v>
      </c>
      <c r="D142" s="28"/>
      <c r="E142" s="11">
        <f t="shared" si="14"/>
        <v>708.88</v>
      </c>
      <c r="F142" s="11">
        <f t="shared" si="15"/>
        <v>865.9</v>
      </c>
      <c r="G142" s="11">
        <f t="shared" si="16"/>
        <v>613908.83999999973</v>
      </c>
      <c r="H142" s="12">
        <f t="shared" si="17"/>
        <v>1</v>
      </c>
      <c r="I142" s="12">
        <f t="shared" si="18"/>
        <v>2025</v>
      </c>
      <c r="J142" s="12" t="str">
        <f t="shared" ca="1" si="19"/>
        <v>not include</v>
      </c>
    </row>
    <row r="143" spans="1:10" x14ac:dyDescent="0.2">
      <c r="A143" s="10">
        <f>IF(ISERROR(IF(A142=nper,"",A142+1))=TRUE,"",IF(A142=nper,"",A142+1))</f>
        <v>133</v>
      </c>
      <c r="B143" s="43">
        <f t="shared" si="20"/>
        <v>45679</v>
      </c>
      <c r="C143" s="46">
        <f>IF(A143="","",IF(OR(A143=nper,payment&gt;ROUND((1+rate)*G142,2)),ROUND((1+rate)*G142,2),payment))</f>
        <v>1574.78</v>
      </c>
      <c r="D143" s="28"/>
      <c r="E143" s="11">
        <f t="shared" si="14"/>
        <v>707.88</v>
      </c>
      <c r="F143" s="11">
        <f t="shared" si="15"/>
        <v>866.9</v>
      </c>
      <c r="G143" s="11">
        <f t="shared" si="16"/>
        <v>613041.93999999971</v>
      </c>
      <c r="H143" s="12">
        <f t="shared" si="17"/>
        <v>1</v>
      </c>
      <c r="I143" s="12">
        <f t="shared" si="18"/>
        <v>2025</v>
      </c>
      <c r="J143" s="12" t="str">
        <f t="shared" ca="1" si="19"/>
        <v>not include</v>
      </c>
    </row>
    <row r="144" spans="1:10" x14ac:dyDescent="0.2">
      <c r="A144" s="10">
        <f>IF(ISERROR(IF(A143=nper,"",A143+1))=TRUE,"",IF(A143=nper,"",A143+1))</f>
        <v>134</v>
      </c>
      <c r="B144" s="43">
        <f t="shared" si="20"/>
        <v>45693</v>
      </c>
      <c r="C144" s="46">
        <f>IF(A144="","",IF(OR(A144=nper,payment&gt;ROUND((1+rate)*G143,2)),ROUND((1+rate)*G143,2),payment))</f>
        <v>1574.78</v>
      </c>
      <c r="D144" s="28"/>
      <c r="E144" s="11">
        <f t="shared" si="14"/>
        <v>706.88</v>
      </c>
      <c r="F144" s="11">
        <f t="shared" si="15"/>
        <v>867.9</v>
      </c>
      <c r="G144" s="11">
        <f t="shared" si="16"/>
        <v>612174.03999999969</v>
      </c>
      <c r="H144" s="12">
        <f t="shared" si="17"/>
        <v>2</v>
      </c>
      <c r="I144" s="12">
        <f t="shared" si="18"/>
        <v>2025</v>
      </c>
      <c r="J144" s="12" t="str">
        <f t="shared" ca="1" si="19"/>
        <v>not include</v>
      </c>
    </row>
    <row r="145" spans="1:10" x14ac:dyDescent="0.2">
      <c r="A145" s="10">
        <f>IF(ISERROR(IF(A144=nper,"",A144+1))=TRUE,"",IF(A144=nper,"",A144+1))</f>
        <v>135</v>
      </c>
      <c r="B145" s="43">
        <f t="shared" si="20"/>
        <v>45707</v>
      </c>
      <c r="C145" s="46">
        <f>IF(A145="","",IF(OR(A145=nper,payment&gt;ROUND((1+rate)*G144,2)),ROUND((1+rate)*G144,2),payment))</f>
        <v>1574.78</v>
      </c>
      <c r="D145" s="28"/>
      <c r="E145" s="11">
        <f t="shared" si="14"/>
        <v>705.88</v>
      </c>
      <c r="F145" s="11">
        <f t="shared" si="15"/>
        <v>868.9</v>
      </c>
      <c r="G145" s="11">
        <f t="shared" si="16"/>
        <v>611305.13999999966</v>
      </c>
      <c r="H145" s="12">
        <f t="shared" si="17"/>
        <v>2</v>
      </c>
      <c r="I145" s="12">
        <f t="shared" si="18"/>
        <v>2025</v>
      </c>
      <c r="J145" s="12" t="str">
        <f t="shared" ca="1" si="19"/>
        <v>not include</v>
      </c>
    </row>
    <row r="146" spans="1:10" x14ac:dyDescent="0.2">
      <c r="A146" s="10">
        <f>IF(ISERROR(IF(A145=nper,"",A145+1))=TRUE,"",IF(A145=nper,"",A145+1))</f>
        <v>136</v>
      </c>
      <c r="B146" s="43">
        <f t="shared" si="20"/>
        <v>45721</v>
      </c>
      <c r="C146" s="46">
        <f>IF(A146="","",IF(OR(A146=nper,payment&gt;ROUND((1+rate)*G145,2)),ROUND((1+rate)*G145,2),payment))</f>
        <v>1574.78</v>
      </c>
      <c r="D146" s="28"/>
      <c r="E146" s="11">
        <f t="shared" si="14"/>
        <v>704.88</v>
      </c>
      <c r="F146" s="11">
        <f t="shared" si="15"/>
        <v>869.9</v>
      </c>
      <c r="G146" s="11">
        <f t="shared" si="16"/>
        <v>610435.23999999964</v>
      </c>
      <c r="H146" s="12">
        <f t="shared" si="17"/>
        <v>3</v>
      </c>
      <c r="I146" s="12">
        <f t="shared" si="18"/>
        <v>2025</v>
      </c>
      <c r="J146" s="12" t="str">
        <f t="shared" ca="1" si="19"/>
        <v>not include</v>
      </c>
    </row>
    <row r="147" spans="1:10" x14ac:dyDescent="0.2">
      <c r="A147" s="10">
        <f>IF(ISERROR(IF(A146=nper,"",A146+1))=TRUE,"",IF(A146=nper,"",A146+1))</f>
        <v>137</v>
      </c>
      <c r="B147" s="43">
        <f t="shared" si="20"/>
        <v>45735</v>
      </c>
      <c r="C147" s="46">
        <f>IF(A147="","",IF(OR(A147=nper,payment&gt;ROUND((1+rate)*G146,2)),ROUND((1+rate)*G146,2),payment))</f>
        <v>1574.78</v>
      </c>
      <c r="D147" s="28"/>
      <c r="E147" s="11">
        <f t="shared" si="14"/>
        <v>703.87</v>
      </c>
      <c r="F147" s="11">
        <f t="shared" si="15"/>
        <v>870.91</v>
      </c>
      <c r="G147" s="11">
        <f t="shared" si="16"/>
        <v>609564.32999999961</v>
      </c>
      <c r="H147" s="12">
        <f t="shared" si="17"/>
        <v>3</v>
      </c>
      <c r="I147" s="12">
        <f t="shared" si="18"/>
        <v>2025</v>
      </c>
      <c r="J147" s="12" t="str">
        <f t="shared" ca="1" si="19"/>
        <v>not include</v>
      </c>
    </row>
    <row r="148" spans="1:10" x14ac:dyDescent="0.2">
      <c r="A148" s="10">
        <f>IF(ISERROR(IF(A147=nper,"",A147+1))=TRUE,"",IF(A147=nper,"",A147+1))</f>
        <v>138</v>
      </c>
      <c r="B148" s="43">
        <f t="shared" si="20"/>
        <v>45749</v>
      </c>
      <c r="C148" s="46">
        <f>IF(A148="","",IF(OR(A148=nper,payment&gt;ROUND((1+rate)*G147,2)),ROUND((1+rate)*G147,2),payment))</f>
        <v>1574.78</v>
      </c>
      <c r="D148" s="28"/>
      <c r="E148" s="11">
        <f t="shared" si="14"/>
        <v>702.87</v>
      </c>
      <c r="F148" s="11">
        <f t="shared" si="15"/>
        <v>871.91</v>
      </c>
      <c r="G148" s="11">
        <f t="shared" si="16"/>
        <v>608692.41999999958</v>
      </c>
      <c r="H148" s="12">
        <f t="shared" si="17"/>
        <v>4</v>
      </c>
      <c r="I148" s="12">
        <f t="shared" si="18"/>
        <v>2025</v>
      </c>
      <c r="J148" s="12" t="str">
        <f t="shared" ca="1" si="19"/>
        <v>not include</v>
      </c>
    </row>
    <row r="149" spans="1:10" x14ac:dyDescent="0.2">
      <c r="A149" s="10">
        <f>IF(ISERROR(IF(A148=nper,"",A148+1))=TRUE,"",IF(A148=nper,"",A148+1))</f>
        <v>139</v>
      </c>
      <c r="B149" s="43">
        <f t="shared" si="20"/>
        <v>45763</v>
      </c>
      <c r="C149" s="46">
        <f>IF(A149="","",IF(OR(A149=nper,payment&gt;ROUND((1+rate)*G148,2)),ROUND((1+rate)*G148,2),payment))</f>
        <v>1574.78</v>
      </c>
      <c r="D149" s="28"/>
      <c r="E149" s="11">
        <f t="shared" si="14"/>
        <v>701.87</v>
      </c>
      <c r="F149" s="11">
        <f t="shared" si="15"/>
        <v>872.91</v>
      </c>
      <c r="G149" s="11">
        <f t="shared" si="16"/>
        <v>607819.50999999954</v>
      </c>
      <c r="H149" s="12">
        <f t="shared" si="17"/>
        <v>4</v>
      </c>
      <c r="I149" s="12">
        <f t="shared" si="18"/>
        <v>2025</v>
      </c>
      <c r="J149" s="12" t="str">
        <f t="shared" ca="1" si="19"/>
        <v>not include</v>
      </c>
    </row>
    <row r="150" spans="1:10" x14ac:dyDescent="0.2">
      <c r="A150" s="10">
        <f>IF(ISERROR(IF(A149=nper,"",A149+1))=TRUE,"",IF(A149=nper,"",A149+1))</f>
        <v>140</v>
      </c>
      <c r="B150" s="43">
        <f t="shared" si="20"/>
        <v>45777</v>
      </c>
      <c r="C150" s="46">
        <f>IF(A150="","",IF(OR(A150=nper,payment&gt;ROUND((1+rate)*G149,2)),ROUND((1+rate)*G149,2),payment))</f>
        <v>1574.78</v>
      </c>
      <c r="D150" s="28"/>
      <c r="E150" s="11">
        <f t="shared" si="14"/>
        <v>700.86</v>
      </c>
      <c r="F150" s="11">
        <f t="shared" si="15"/>
        <v>873.92</v>
      </c>
      <c r="G150" s="11">
        <f t="shared" si="16"/>
        <v>606945.5899999995</v>
      </c>
      <c r="H150" s="12">
        <f t="shared" si="17"/>
        <v>4</v>
      </c>
      <c r="I150" s="12">
        <f t="shared" si="18"/>
        <v>2025</v>
      </c>
      <c r="J150" s="12" t="str">
        <f t="shared" ca="1" si="19"/>
        <v>not include</v>
      </c>
    </row>
    <row r="151" spans="1:10" x14ac:dyDescent="0.2">
      <c r="A151" s="10">
        <f>IF(ISERROR(IF(A150=nper,"",A150+1))=TRUE,"",IF(A150=nper,"",A150+1))</f>
        <v>141</v>
      </c>
      <c r="B151" s="43">
        <f t="shared" si="20"/>
        <v>45791</v>
      </c>
      <c r="C151" s="46">
        <f>IF(A151="","",IF(OR(A151=nper,payment&gt;ROUND((1+rate)*G150,2)),ROUND((1+rate)*G150,2),payment))</f>
        <v>1574.78</v>
      </c>
      <c r="D151" s="28"/>
      <c r="E151" s="11">
        <f t="shared" si="14"/>
        <v>699.85</v>
      </c>
      <c r="F151" s="11">
        <f t="shared" si="15"/>
        <v>874.93</v>
      </c>
      <c r="G151" s="11">
        <f t="shared" si="16"/>
        <v>606070.65999999945</v>
      </c>
      <c r="H151" s="12">
        <f t="shared" si="17"/>
        <v>5</v>
      </c>
      <c r="I151" s="12">
        <f t="shared" si="18"/>
        <v>2025</v>
      </c>
      <c r="J151" s="12" t="str">
        <f t="shared" ca="1" si="19"/>
        <v>not include</v>
      </c>
    </row>
    <row r="152" spans="1:10" x14ac:dyDescent="0.2">
      <c r="A152" s="10">
        <f>IF(ISERROR(IF(A151=nper,"",A151+1))=TRUE,"",IF(A151=nper,"",A151+1))</f>
        <v>142</v>
      </c>
      <c r="B152" s="43">
        <f t="shared" si="20"/>
        <v>45805</v>
      </c>
      <c r="C152" s="46">
        <f>IF(A152="","",IF(OR(A152=nper,payment&gt;ROUND((1+rate)*G151,2)),ROUND((1+rate)*G151,2),payment))</f>
        <v>1574.78</v>
      </c>
      <c r="D152" s="28"/>
      <c r="E152" s="11">
        <f t="shared" si="14"/>
        <v>698.84</v>
      </c>
      <c r="F152" s="11">
        <f t="shared" si="15"/>
        <v>875.93999999999994</v>
      </c>
      <c r="G152" s="11">
        <f t="shared" si="16"/>
        <v>605194.71999999951</v>
      </c>
      <c r="H152" s="12">
        <f t="shared" si="17"/>
        <v>5</v>
      </c>
      <c r="I152" s="12">
        <f t="shared" si="18"/>
        <v>2025</v>
      </c>
      <c r="J152" s="12" t="str">
        <f t="shared" ca="1" si="19"/>
        <v>not include</v>
      </c>
    </row>
    <row r="153" spans="1:10" x14ac:dyDescent="0.2">
      <c r="A153" s="10">
        <f>IF(ISERROR(IF(A152=nper,"",A152+1))=TRUE,"",IF(A152=nper,"",A152+1))</f>
        <v>143</v>
      </c>
      <c r="B153" s="43">
        <f t="shared" si="20"/>
        <v>45819</v>
      </c>
      <c r="C153" s="46">
        <f>IF(A153="","",IF(OR(A153=nper,payment&gt;ROUND((1+rate)*G152,2)),ROUND((1+rate)*G152,2),payment))</f>
        <v>1574.78</v>
      </c>
      <c r="D153" s="28"/>
      <c r="E153" s="11">
        <f t="shared" si="14"/>
        <v>697.83</v>
      </c>
      <c r="F153" s="11">
        <f t="shared" si="15"/>
        <v>876.94999999999993</v>
      </c>
      <c r="G153" s="11">
        <f t="shared" si="16"/>
        <v>604317.76999999955</v>
      </c>
      <c r="H153" s="12">
        <f t="shared" si="17"/>
        <v>6</v>
      </c>
      <c r="I153" s="12">
        <f t="shared" si="18"/>
        <v>2025</v>
      </c>
      <c r="J153" s="12" t="str">
        <f t="shared" ca="1" si="19"/>
        <v>not include</v>
      </c>
    </row>
    <row r="154" spans="1:10" x14ac:dyDescent="0.2">
      <c r="A154" s="10">
        <f>IF(ISERROR(IF(A153=nper,"",A153+1))=TRUE,"",IF(A153=nper,"",A153+1))</f>
        <v>144</v>
      </c>
      <c r="B154" s="43">
        <f t="shared" si="20"/>
        <v>45833</v>
      </c>
      <c r="C154" s="46">
        <f>IF(A154="","",IF(OR(A154=nper,payment&gt;ROUND((1+rate)*G153,2)),ROUND((1+rate)*G153,2),payment))</f>
        <v>1574.78</v>
      </c>
      <c r="D154" s="28"/>
      <c r="E154" s="11">
        <f t="shared" si="14"/>
        <v>696.82</v>
      </c>
      <c r="F154" s="11">
        <f t="shared" si="15"/>
        <v>877.95999999999992</v>
      </c>
      <c r="G154" s="11">
        <f t="shared" si="16"/>
        <v>603439.80999999959</v>
      </c>
      <c r="H154" s="12">
        <f t="shared" si="17"/>
        <v>6</v>
      </c>
      <c r="I154" s="12">
        <f t="shared" si="18"/>
        <v>2025</v>
      </c>
      <c r="J154" s="12" t="str">
        <f t="shared" ca="1" si="19"/>
        <v>not include</v>
      </c>
    </row>
    <row r="155" spans="1:10" x14ac:dyDescent="0.2">
      <c r="A155" s="10">
        <f>IF(ISERROR(IF(A154=nper,"",A154+1))=TRUE,"",IF(A154=nper,"",A154+1))</f>
        <v>145</v>
      </c>
      <c r="B155" s="43">
        <f t="shared" si="20"/>
        <v>45847</v>
      </c>
      <c r="C155" s="46">
        <f>IF(A155="","",IF(OR(A155=nper,payment&gt;ROUND((1+rate)*G154,2)),ROUND((1+rate)*G154,2),payment))</f>
        <v>1574.78</v>
      </c>
      <c r="D155" s="28"/>
      <c r="E155" s="11">
        <f t="shared" si="14"/>
        <v>695.81</v>
      </c>
      <c r="F155" s="11">
        <f t="shared" si="15"/>
        <v>878.97</v>
      </c>
      <c r="G155" s="11">
        <f t="shared" si="16"/>
        <v>602560.83999999962</v>
      </c>
      <c r="H155" s="12">
        <f t="shared" si="17"/>
        <v>7</v>
      </c>
      <c r="I155" s="12">
        <f t="shared" si="18"/>
        <v>2025</v>
      </c>
      <c r="J155" s="12" t="str">
        <f t="shared" ca="1" si="19"/>
        <v>not include</v>
      </c>
    </row>
    <row r="156" spans="1:10" x14ac:dyDescent="0.2">
      <c r="A156" s="10">
        <f>IF(ISERROR(IF(A155=nper,"",A155+1))=TRUE,"",IF(A155=nper,"",A155+1))</f>
        <v>146</v>
      </c>
      <c r="B156" s="43">
        <f t="shared" si="20"/>
        <v>45861</v>
      </c>
      <c r="C156" s="46">
        <f>IF(A156="","",IF(OR(A156=nper,payment&gt;ROUND((1+rate)*G155,2)),ROUND((1+rate)*G155,2),payment))</f>
        <v>1574.78</v>
      </c>
      <c r="D156" s="28"/>
      <c r="E156" s="11">
        <f t="shared" si="14"/>
        <v>694.8</v>
      </c>
      <c r="F156" s="11">
        <f t="shared" si="15"/>
        <v>879.98</v>
      </c>
      <c r="G156" s="11">
        <f t="shared" si="16"/>
        <v>601680.85999999964</v>
      </c>
      <c r="H156" s="12">
        <f t="shared" si="17"/>
        <v>7</v>
      </c>
      <c r="I156" s="12">
        <f t="shared" si="18"/>
        <v>2025</v>
      </c>
      <c r="J156" s="12" t="str">
        <f t="shared" ca="1" si="19"/>
        <v>not include</v>
      </c>
    </row>
    <row r="157" spans="1:10" x14ac:dyDescent="0.2">
      <c r="A157" s="10">
        <f>IF(ISERROR(IF(A156=nper,"",A156+1))=TRUE,"",IF(A156=nper,"",A156+1))</f>
        <v>147</v>
      </c>
      <c r="B157" s="43">
        <f t="shared" si="20"/>
        <v>45875</v>
      </c>
      <c r="C157" s="46">
        <f>IF(A157="","",IF(OR(A157=nper,payment&gt;ROUND((1+rate)*G156,2)),ROUND((1+rate)*G156,2),payment))</f>
        <v>1574.78</v>
      </c>
      <c r="D157" s="28"/>
      <c r="E157" s="11">
        <f t="shared" si="14"/>
        <v>693.78</v>
      </c>
      <c r="F157" s="11">
        <f t="shared" si="15"/>
        <v>881</v>
      </c>
      <c r="G157" s="11">
        <f t="shared" si="16"/>
        <v>600799.85999999964</v>
      </c>
      <c r="H157" s="12">
        <f t="shared" si="17"/>
        <v>8</v>
      </c>
      <c r="I157" s="12">
        <f t="shared" si="18"/>
        <v>2025</v>
      </c>
      <c r="J157" s="12" t="str">
        <f t="shared" ca="1" si="19"/>
        <v>not include</v>
      </c>
    </row>
    <row r="158" spans="1:10" x14ac:dyDescent="0.2">
      <c r="A158" s="10">
        <f>IF(ISERROR(IF(A157=nper,"",A157+1))=TRUE,"",IF(A157=nper,"",A157+1))</f>
        <v>148</v>
      </c>
      <c r="B158" s="43">
        <f t="shared" si="20"/>
        <v>45889</v>
      </c>
      <c r="C158" s="46">
        <f>IF(A158="","",IF(OR(A158=nper,payment&gt;ROUND((1+rate)*G157,2)),ROUND((1+rate)*G157,2),payment))</f>
        <v>1574.78</v>
      </c>
      <c r="D158" s="28"/>
      <c r="E158" s="11">
        <f t="shared" si="14"/>
        <v>692.76</v>
      </c>
      <c r="F158" s="11">
        <f t="shared" si="15"/>
        <v>882.02</v>
      </c>
      <c r="G158" s="11">
        <f t="shared" si="16"/>
        <v>599917.83999999962</v>
      </c>
      <c r="H158" s="12">
        <f t="shared" si="17"/>
        <v>8</v>
      </c>
      <c r="I158" s="12">
        <f t="shared" si="18"/>
        <v>2025</v>
      </c>
      <c r="J158" s="12" t="str">
        <f t="shared" ca="1" si="19"/>
        <v>not include</v>
      </c>
    </row>
    <row r="159" spans="1:10" x14ac:dyDescent="0.2">
      <c r="A159" s="10">
        <f>IF(ISERROR(IF(A158=nper,"",A158+1))=TRUE,"",IF(A158=nper,"",A158+1))</f>
        <v>149</v>
      </c>
      <c r="B159" s="43">
        <f t="shared" si="20"/>
        <v>45903</v>
      </c>
      <c r="C159" s="46">
        <f>IF(A159="","",IF(OR(A159=nper,payment&gt;ROUND((1+rate)*G158,2)),ROUND((1+rate)*G158,2),payment))</f>
        <v>1574.78</v>
      </c>
      <c r="D159" s="28"/>
      <c r="E159" s="11">
        <f t="shared" si="14"/>
        <v>691.75</v>
      </c>
      <c r="F159" s="11">
        <f t="shared" si="15"/>
        <v>883.03</v>
      </c>
      <c r="G159" s="11">
        <f t="shared" si="16"/>
        <v>599034.80999999959</v>
      </c>
      <c r="H159" s="12">
        <f t="shared" si="17"/>
        <v>9</v>
      </c>
      <c r="I159" s="12">
        <f t="shared" si="18"/>
        <v>2025</v>
      </c>
      <c r="J159" s="12" t="str">
        <f t="shared" ca="1" si="19"/>
        <v>not include</v>
      </c>
    </row>
    <row r="160" spans="1:10" x14ac:dyDescent="0.2">
      <c r="A160" s="10">
        <f>IF(ISERROR(IF(A159=nper,"",A159+1))=TRUE,"",IF(A159=nper,"",A159+1))</f>
        <v>150</v>
      </c>
      <c r="B160" s="43">
        <f t="shared" si="20"/>
        <v>45917</v>
      </c>
      <c r="C160" s="46">
        <f>IF(A160="","",IF(OR(A160=nper,payment&gt;ROUND((1+rate)*G159,2)),ROUND((1+rate)*G159,2),payment))</f>
        <v>1574.78</v>
      </c>
      <c r="D160" s="28"/>
      <c r="E160" s="11">
        <f t="shared" si="14"/>
        <v>690.73</v>
      </c>
      <c r="F160" s="11">
        <f t="shared" si="15"/>
        <v>884.05</v>
      </c>
      <c r="G160" s="11">
        <f t="shared" si="16"/>
        <v>598150.75999999954</v>
      </c>
      <c r="H160" s="12">
        <f t="shared" si="17"/>
        <v>9</v>
      </c>
      <c r="I160" s="12">
        <f t="shared" si="18"/>
        <v>2025</v>
      </c>
      <c r="J160" s="12" t="str">
        <f t="shared" ca="1" si="19"/>
        <v>not include</v>
      </c>
    </row>
    <row r="161" spans="1:10" x14ac:dyDescent="0.2">
      <c r="A161" s="10">
        <f>IF(ISERROR(IF(A160=nper,"",A160+1))=TRUE,"",IF(A160=nper,"",A160+1))</f>
        <v>151</v>
      </c>
      <c r="B161" s="43">
        <f t="shared" si="20"/>
        <v>45931</v>
      </c>
      <c r="C161" s="46">
        <f>IF(A161="","",IF(OR(A161=nper,payment&gt;ROUND((1+rate)*G160,2)),ROUND((1+rate)*G160,2),payment))</f>
        <v>1574.78</v>
      </c>
      <c r="D161" s="28"/>
      <c r="E161" s="11">
        <f t="shared" si="14"/>
        <v>689.71</v>
      </c>
      <c r="F161" s="11">
        <f t="shared" si="15"/>
        <v>885.06999999999994</v>
      </c>
      <c r="G161" s="11">
        <f t="shared" si="16"/>
        <v>597265.68999999959</v>
      </c>
      <c r="H161" s="12">
        <f t="shared" si="17"/>
        <v>10</v>
      </c>
      <c r="I161" s="12">
        <f t="shared" si="18"/>
        <v>2025</v>
      </c>
      <c r="J161" s="12" t="str">
        <f t="shared" ca="1" si="19"/>
        <v>not include</v>
      </c>
    </row>
    <row r="162" spans="1:10" x14ac:dyDescent="0.2">
      <c r="A162" s="10">
        <f>IF(ISERROR(IF(A161=nper,"",A161+1))=TRUE,"",IF(A161=nper,"",A161+1))</f>
        <v>152</v>
      </c>
      <c r="B162" s="43">
        <f t="shared" si="20"/>
        <v>45945</v>
      </c>
      <c r="C162" s="46">
        <f>IF(A162="","",IF(OR(A162=nper,payment&gt;ROUND((1+rate)*G161,2)),ROUND((1+rate)*G161,2),payment))</f>
        <v>1574.78</v>
      </c>
      <c r="D162" s="28"/>
      <c r="E162" s="11">
        <f t="shared" si="14"/>
        <v>688.69</v>
      </c>
      <c r="F162" s="11">
        <f t="shared" si="15"/>
        <v>886.08999999999992</v>
      </c>
      <c r="G162" s="11">
        <f t="shared" si="16"/>
        <v>596379.59999999963</v>
      </c>
      <c r="H162" s="12">
        <f t="shared" si="17"/>
        <v>10</v>
      </c>
      <c r="I162" s="12">
        <f t="shared" si="18"/>
        <v>2025</v>
      </c>
      <c r="J162" s="12" t="str">
        <f t="shared" ca="1" si="19"/>
        <v>not include</v>
      </c>
    </row>
    <row r="163" spans="1:10" x14ac:dyDescent="0.2">
      <c r="A163" s="10">
        <f>IF(ISERROR(IF(A162=nper,"",A162+1))=TRUE,"",IF(A162=nper,"",A162+1))</f>
        <v>153</v>
      </c>
      <c r="B163" s="43">
        <f t="shared" si="20"/>
        <v>45959</v>
      </c>
      <c r="C163" s="46">
        <f>IF(A163="","",IF(OR(A163=nper,payment&gt;ROUND((1+rate)*G162,2)),ROUND((1+rate)*G162,2),payment))</f>
        <v>1574.78</v>
      </c>
      <c r="D163" s="28"/>
      <c r="E163" s="11">
        <f t="shared" si="14"/>
        <v>687.67</v>
      </c>
      <c r="F163" s="11">
        <f t="shared" si="15"/>
        <v>887.11</v>
      </c>
      <c r="G163" s="11">
        <f t="shared" si="16"/>
        <v>595492.48999999964</v>
      </c>
      <c r="H163" s="12">
        <f t="shared" si="17"/>
        <v>10</v>
      </c>
      <c r="I163" s="12">
        <f t="shared" si="18"/>
        <v>2025</v>
      </c>
      <c r="J163" s="12" t="str">
        <f t="shared" ca="1" si="19"/>
        <v>not include</v>
      </c>
    </row>
    <row r="164" spans="1:10" x14ac:dyDescent="0.2">
      <c r="A164" s="10">
        <f>IF(ISERROR(IF(A163=nper,"",A163+1))=TRUE,"",IF(A163=nper,"",A163+1))</f>
        <v>154</v>
      </c>
      <c r="B164" s="43">
        <f t="shared" si="20"/>
        <v>45973</v>
      </c>
      <c r="C164" s="46">
        <f>IF(A164="","",IF(OR(A164=nper,payment&gt;ROUND((1+rate)*G163,2)),ROUND((1+rate)*G163,2),payment))</f>
        <v>1574.78</v>
      </c>
      <c r="D164" s="28"/>
      <c r="E164" s="11">
        <f t="shared" si="14"/>
        <v>686.64</v>
      </c>
      <c r="F164" s="11">
        <f t="shared" si="15"/>
        <v>888.14</v>
      </c>
      <c r="G164" s="11">
        <f t="shared" si="16"/>
        <v>594604.34999999963</v>
      </c>
      <c r="H164" s="12">
        <f t="shared" si="17"/>
        <v>11</v>
      </c>
      <c r="I164" s="12">
        <f t="shared" si="18"/>
        <v>2025</v>
      </c>
      <c r="J164" s="12" t="str">
        <f t="shared" ca="1" si="19"/>
        <v>not include</v>
      </c>
    </row>
    <row r="165" spans="1:10" x14ac:dyDescent="0.2">
      <c r="A165" s="10">
        <f>IF(ISERROR(IF(A164=nper,"",A164+1))=TRUE,"",IF(A164=nper,"",A164+1))</f>
        <v>155</v>
      </c>
      <c r="B165" s="43">
        <f t="shared" si="20"/>
        <v>45987</v>
      </c>
      <c r="C165" s="46">
        <f>IF(A165="","",IF(OR(A165=nper,payment&gt;ROUND((1+rate)*G164,2)),ROUND((1+rate)*G164,2),payment))</f>
        <v>1574.78</v>
      </c>
      <c r="D165" s="28"/>
      <c r="E165" s="11">
        <f t="shared" si="14"/>
        <v>685.62</v>
      </c>
      <c r="F165" s="11">
        <f t="shared" si="15"/>
        <v>889.16</v>
      </c>
      <c r="G165" s="11">
        <f t="shared" si="16"/>
        <v>593715.18999999959</v>
      </c>
      <c r="H165" s="12">
        <f t="shared" si="17"/>
        <v>11</v>
      </c>
      <c r="I165" s="12">
        <f t="shared" si="18"/>
        <v>2025</v>
      </c>
      <c r="J165" s="12" t="str">
        <f t="shared" ca="1" si="19"/>
        <v>not include</v>
      </c>
    </row>
    <row r="166" spans="1:10" x14ac:dyDescent="0.2">
      <c r="A166" s="10">
        <f>IF(ISERROR(IF(A165=nper,"",A165+1))=TRUE,"",IF(A165=nper,"",A165+1))</f>
        <v>156</v>
      </c>
      <c r="B166" s="43">
        <f t="shared" si="20"/>
        <v>46001</v>
      </c>
      <c r="C166" s="46">
        <f>IF(A166="","",IF(OR(A166=nper,payment&gt;ROUND((1+rate)*G165,2)),ROUND((1+rate)*G165,2),payment))</f>
        <v>1574.78</v>
      </c>
      <c r="D166" s="28"/>
      <c r="E166" s="11">
        <f t="shared" si="14"/>
        <v>684.6</v>
      </c>
      <c r="F166" s="11">
        <f t="shared" si="15"/>
        <v>890.18</v>
      </c>
      <c r="G166" s="11">
        <f t="shared" si="16"/>
        <v>592825.00999999954</v>
      </c>
      <c r="H166" s="12">
        <f t="shared" si="17"/>
        <v>12</v>
      </c>
      <c r="I166" s="12">
        <f t="shared" si="18"/>
        <v>2025</v>
      </c>
      <c r="J166" s="12" t="str">
        <f t="shared" ca="1" si="19"/>
        <v>not include</v>
      </c>
    </row>
    <row r="167" spans="1:10" x14ac:dyDescent="0.2">
      <c r="A167" s="10">
        <f>IF(ISERROR(IF(A166=nper,"",A166+1))=TRUE,"",IF(A166=nper,"",A166+1))</f>
        <v>157</v>
      </c>
      <c r="B167" s="43">
        <f t="shared" si="20"/>
        <v>46015</v>
      </c>
      <c r="C167" s="46">
        <f>IF(A167="","",IF(OR(A167=nper,payment&gt;ROUND((1+rate)*G166,2)),ROUND((1+rate)*G166,2),payment))</f>
        <v>1574.78</v>
      </c>
      <c r="D167" s="28"/>
      <c r="E167" s="11">
        <f t="shared" si="14"/>
        <v>683.57</v>
      </c>
      <c r="F167" s="11">
        <f t="shared" si="15"/>
        <v>891.20999999999992</v>
      </c>
      <c r="G167" s="11">
        <f t="shared" si="16"/>
        <v>591933.79999999958</v>
      </c>
      <c r="H167" s="12">
        <f t="shared" si="17"/>
        <v>12</v>
      </c>
      <c r="I167" s="12">
        <f t="shared" si="18"/>
        <v>2025</v>
      </c>
      <c r="J167" s="12" t="str">
        <f t="shared" ca="1" si="19"/>
        <v>not include</v>
      </c>
    </row>
    <row r="168" spans="1:10" x14ac:dyDescent="0.2">
      <c r="A168" s="10">
        <f>IF(ISERROR(IF(A167=nper,"",A167+1))=TRUE,"",IF(A167=nper,"",A167+1))</f>
        <v>158</v>
      </c>
      <c r="B168" s="43">
        <f t="shared" si="20"/>
        <v>46029</v>
      </c>
      <c r="C168" s="46">
        <f>IF(A168="","",IF(OR(A168=nper,payment&gt;ROUND((1+rate)*G167,2)),ROUND((1+rate)*G167,2),payment))</f>
        <v>1574.78</v>
      </c>
      <c r="D168" s="28"/>
      <c r="E168" s="11">
        <f t="shared" si="14"/>
        <v>682.54</v>
      </c>
      <c r="F168" s="11">
        <f t="shared" si="15"/>
        <v>892.24</v>
      </c>
      <c r="G168" s="11">
        <f t="shared" si="16"/>
        <v>591041.55999999959</v>
      </c>
      <c r="H168" s="12">
        <f t="shared" si="17"/>
        <v>1</v>
      </c>
      <c r="I168" s="12">
        <f t="shared" si="18"/>
        <v>2026</v>
      </c>
      <c r="J168" s="12" t="str">
        <f t="shared" ca="1" si="19"/>
        <v>not include</v>
      </c>
    </row>
    <row r="169" spans="1:10" x14ac:dyDescent="0.2">
      <c r="A169" s="10">
        <f>IF(ISERROR(IF(A168=nper,"",A168+1))=TRUE,"",IF(A168=nper,"",A168+1))</f>
        <v>159</v>
      </c>
      <c r="B169" s="43">
        <f t="shared" si="20"/>
        <v>46043</v>
      </c>
      <c r="C169" s="46">
        <f>IF(A169="","",IF(OR(A169=nper,payment&gt;ROUND((1+rate)*G168,2)),ROUND((1+rate)*G168,2),payment))</f>
        <v>1574.78</v>
      </c>
      <c r="D169" s="28"/>
      <c r="E169" s="11">
        <f t="shared" si="14"/>
        <v>681.51</v>
      </c>
      <c r="F169" s="11">
        <f t="shared" si="15"/>
        <v>893.27</v>
      </c>
      <c r="G169" s="11">
        <f t="shared" si="16"/>
        <v>590148.28999999957</v>
      </c>
      <c r="H169" s="12">
        <f t="shared" si="17"/>
        <v>1</v>
      </c>
      <c r="I169" s="12">
        <f t="shared" si="18"/>
        <v>2026</v>
      </c>
      <c r="J169" s="12" t="str">
        <f t="shared" ca="1" si="19"/>
        <v>not include</v>
      </c>
    </row>
    <row r="170" spans="1:10" x14ac:dyDescent="0.2">
      <c r="A170" s="10">
        <f>IF(ISERROR(IF(A169=nper,"",A169+1))=TRUE,"",IF(A169=nper,"",A169+1))</f>
        <v>160</v>
      </c>
      <c r="B170" s="43">
        <f t="shared" si="20"/>
        <v>46057</v>
      </c>
      <c r="C170" s="46">
        <f>IF(A170="","",IF(OR(A170=nper,payment&gt;ROUND((1+rate)*G169,2)),ROUND((1+rate)*G169,2),payment))</f>
        <v>1574.78</v>
      </c>
      <c r="D170" s="28"/>
      <c r="E170" s="11">
        <f t="shared" si="14"/>
        <v>680.48</v>
      </c>
      <c r="F170" s="11">
        <f t="shared" si="15"/>
        <v>894.3</v>
      </c>
      <c r="G170" s="11">
        <f t="shared" si="16"/>
        <v>589253.98999999953</v>
      </c>
      <c r="H170" s="12">
        <f t="shared" si="17"/>
        <v>2</v>
      </c>
      <c r="I170" s="12">
        <f t="shared" si="18"/>
        <v>2026</v>
      </c>
      <c r="J170" s="12" t="str">
        <f t="shared" ca="1" si="19"/>
        <v>not include</v>
      </c>
    </row>
    <row r="171" spans="1:10" x14ac:dyDescent="0.2">
      <c r="A171" s="10">
        <f>IF(ISERROR(IF(A170=nper,"",A170+1))=TRUE,"",IF(A170=nper,"",A170+1))</f>
        <v>161</v>
      </c>
      <c r="B171" s="43">
        <f t="shared" si="20"/>
        <v>46071</v>
      </c>
      <c r="C171" s="46">
        <f>IF(A171="","",IF(OR(A171=nper,payment&gt;ROUND((1+rate)*G170,2)),ROUND((1+rate)*G170,2),payment))</f>
        <v>1574.78</v>
      </c>
      <c r="D171" s="28"/>
      <c r="E171" s="11">
        <f t="shared" si="14"/>
        <v>679.45</v>
      </c>
      <c r="F171" s="11">
        <f t="shared" si="15"/>
        <v>895.32999999999993</v>
      </c>
      <c r="G171" s="11">
        <f t="shared" si="16"/>
        <v>588358.65999999957</v>
      </c>
      <c r="H171" s="12">
        <f t="shared" si="17"/>
        <v>2</v>
      </c>
      <c r="I171" s="12">
        <f t="shared" si="18"/>
        <v>2026</v>
      </c>
      <c r="J171" s="12" t="str">
        <f t="shared" ca="1" si="19"/>
        <v>not include</v>
      </c>
    </row>
    <row r="172" spans="1:10" x14ac:dyDescent="0.2">
      <c r="A172" s="10">
        <f>IF(ISERROR(IF(A171=nper,"",A171+1))=TRUE,"",IF(A171=nper,"",A171+1))</f>
        <v>162</v>
      </c>
      <c r="B172" s="43">
        <f t="shared" si="20"/>
        <v>46085</v>
      </c>
      <c r="C172" s="46">
        <f>IF(A172="","",IF(OR(A172=nper,payment&gt;ROUND((1+rate)*G171,2)),ROUND((1+rate)*G171,2),payment))</f>
        <v>1574.78</v>
      </c>
      <c r="D172" s="28"/>
      <c r="E172" s="11">
        <f t="shared" si="14"/>
        <v>678.42</v>
      </c>
      <c r="F172" s="11">
        <f t="shared" si="15"/>
        <v>896.36</v>
      </c>
      <c r="G172" s="11">
        <f t="shared" si="16"/>
        <v>587462.29999999958</v>
      </c>
      <c r="H172" s="12">
        <f t="shared" si="17"/>
        <v>3</v>
      </c>
      <c r="I172" s="12">
        <f t="shared" si="18"/>
        <v>2026</v>
      </c>
      <c r="J172" s="12" t="str">
        <f t="shared" ca="1" si="19"/>
        <v>not include</v>
      </c>
    </row>
    <row r="173" spans="1:10" x14ac:dyDescent="0.2">
      <c r="A173" s="10">
        <f>IF(ISERROR(IF(A172=nper,"",A172+1))=TRUE,"",IF(A172=nper,"",A172+1))</f>
        <v>163</v>
      </c>
      <c r="B173" s="43">
        <f t="shared" si="20"/>
        <v>46099</v>
      </c>
      <c r="C173" s="46">
        <f>IF(A173="","",IF(OR(A173=nper,payment&gt;ROUND((1+rate)*G172,2)),ROUND((1+rate)*G172,2),payment))</f>
        <v>1574.78</v>
      </c>
      <c r="D173" s="28"/>
      <c r="E173" s="11">
        <f t="shared" si="14"/>
        <v>677.39</v>
      </c>
      <c r="F173" s="11">
        <f t="shared" si="15"/>
        <v>897.39</v>
      </c>
      <c r="G173" s="11">
        <f t="shared" si="16"/>
        <v>586564.90999999957</v>
      </c>
      <c r="H173" s="12">
        <f t="shared" si="17"/>
        <v>3</v>
      </c>
      <c r="I173" s="12">
        <f t="shared" si="18"/>
        <v>2026</v>
      </c>
      <c r="J173" s="12" t="str">
        <f t="shared" ca="1" si="19"/>
        <v>not include</v>
      </c>
    </row>
    <row r="174" spans="1:10" x14ac:dyDescent="0.2">
      <c r="A174" s="10">
        <f>IF(ISERROR(IF(A173=nper,"",A173+1))=TRUE,"",IF(A173=nper,"",A173+1))</f>
        <v>164</v>
      </c>
      <c r="B174" s="43">
        <f t="shared" si="20"/>
        <v>46113</v>
      </c>
      <c r="C174" s="46">
        <f>IF(A174="","",IF(OR(A174=nper,payment&gt;ROUND((1+rate)*G173,2)),ROUND((1+rate)*G173,2),payment))</f>
        <v>1574.78</v>
      </c>
      <c r="D174" s="28"/>
      <c r="E174" s="11">
        <f t="shared" si="14"/>
        <v>676.35</v>
      </c>
      <c r="F174" s="11">
        <f t="shared" si="15"/>
        <v>898.43</v>
      </c>
      <c r="G174" s="11">
        <f t="shared" si="16"/>
        <v>585666.47999999952</v>
      </c>
      <c r="H174" s="12">
        <f t="shared" si="17"/>
        <v>4</v>
      </c>
      <c r="I174" s="12">
        <f t="shared" si="18"/>
        <v>2026</v>
      </c>
      <c r="J174" s="12" t="str">
        <f t="shared" ca="1" si="19"/>
        <v>not include</v>
      </c>
    </row>
    <row r="175" spans="1:10" x14ac:dyDescent="0.2">
      <c r="A175" s="10">
        <f>IF(ISERROR(IF(A174=nper,"",A174+1))=TRUE,"",IF(A174=nper,"",A174+1))</f>
        <v>165</v>
      </c>
      <c r="B175" s="43">
        <f t="shared" si="20"/>
        <v>46127</v>
      </c>
      <c r="C175" s="46">
        <f>IF(A175="","",IF(OR(A175=nper,payment&gt;ROUND((1+rate)*G174,2)),ROUND((1+rate)*G174,2),payment))</f>
        <v>1574.78</v>
      </c>
      <c r="D175" s="28"/>
      <c r="E175" s="11">
        <f t="shared" si="14"/>
        <v>675.31</v>
      </c>
      <c r="F175" s="11">
        <f t="shared" si="15"/>
        <v>899.47</v>
      </c>
      <c r="G175" s="11">
        <f t="shared" si="16"/>
        <v>584767.00999999954</v>
      </c>
      <c r="H175" s="12">
        <f t="shared" si="17"/>
        <v>4</v>
      </c>
      <c r="I175" s="12">
        <f t="shared" si="18"/>
        <v>2026</v>
      </c>
      <c r="J175" s="12" t="str">
        <f t="shared" ca="1" si="19"/>
        <v>not include</v>
      </c>
    </row>
    <row r="176" spans="1:10" x14ac:dyDescent="0.2">
      <c r="A176" s="10">
        <f>IF(ISERROR(IF(A175=nper,"",A175+1))=TRUE,"",IF(A175=nper,"",A175+1))</f>
        <v>166</v>
      </c>
      <c r="B176" s="43">
        <f t="shared" si="20"/>
        <v>46141</v>
      </c>
      <c r="C176" s="46">
        <f>IF(A176="","",IF(OR(A176=nper,payment&gt;ROUND((1+rate)*G175,2)),ROUND((1+rate)*G175,2),payment))</f>
        <v>1574.78</v>
      </c>
      <c r="D176" s="28"/>
      <c r="E176" s="11">
        <f t="shared" si="14"/>
        <v>674.28</v>
      </c>
      <c r="F176" s="11">
        <f t="shared" si="15"/>
        <v>900.5</v>
      </c>
      <c r="G176" s="11">
        <f t="shared" si="16"/>
        <v>583866.50999999954</v>
      </c>
      <c r="H176" s="12">
        <f t="shared" si="17"/>
        <v>4</v>
      </c>
      <c r="I176" s="12">
        <f t="shared" si="18"/>
        <v>2026</v>
      </c>
      <c r="J176" s="12" t="str">
        <f t="shared" ca="1" si="19"/>
        <v>not include</v>
      </c>
    </row>
    <row r="177" spans="1:10" x14ac:dyDescent="0.2">
      <c r="A177" s="10">
        <f>IF(ISERROR(IF(A176=nper,"",A176+1))=TRUE,"",IF(A176=nper,"",A176+1))</f>
        <v>167</v>
      </c>
      <c r="B177" s="43">
        <f t="shared" si="20"/>
        <v>46155</v>
      </c>
      <c r="C177" s="46">
        <f>IF(A177="","",IF(OR(A177=nper,payment&gt;ROUND((1+rate)*G176,2)),ROUND((1+rate)*G176,2),payment))</f>
        <v>1574.78</v>
      </c>
      <c r="D177" s="28"/>
      <c r="E177" s="11">
        <f t="shared" si="14"/>
        <v>673.24</v>
      </c>
      <c r="F177" s="11">
        <f t="shared" si="15"/>
        <v>901.54</v>
      </c>
      <c r="G177" s="11">
        <f t="shared" si="16"/>
        <v>582964.96999999951</v>
      </c>
      <c r="H177" s="12">
        <f t="shared" si="17"/>
        <v>5</v>
      </c>
      <c r="I177" s="12">
        <f t="shared" si="18"/>
        <v>2026</v>
      </c>
      <c r="J177" s="12" t="str">
        <f t="shared" ca="1" si="19"/>
        <v>not include</v>
      </c>
    </row>
    <row r="178" spans="1:10" x14ac:dyDescent="0.2">
      <c r="A178" s="10">
        <f>IF(ISERROR(IF(A177=nper,"",A177+1))=TRUE,"",IF(A177=nper,"",A177+1))</f>
        <v>168</v>
      </c>
      <c r="B178" s="43">
        <f t="shared" si="20"/>
        <v>46169</v>
      </c>
      <c r="C178" s="46">
        <f>IF(A178="","",IF(OR(A178=nper,payment&gt;ROUND((1+rate)*G177,2)),ROUND((1+rate)*G177,2),payment))</f>
        <v>1574.78</v>
      </c>
      <c r="D178" s="28"/>
      <c r="E178" s="11">
        <f t="shared" si="14"/>
        <v>672.2</v>
      </c>
      <c r="F178" s="11">
        <f t="shared" si="15"/>
        <v>902.57999999999993</v>
      </c>
      <c r="G178" s="11">
        <f t="shared" si="16"/>
        <v>582062.38999999955</v>
      </c>
      <c r="H178" s="12">
        <f t="shared" si="17"/>
        <v>5</v>
      </c>
      <c r="I178" s="12">
        <f t="shared" si="18"/>
        <v>2026</v>
      </c>
      <c r="J178" s="12" t="str">
        <f t="shared" ca="1" si="19"/>
        <v>not include</v>
      </c>
    </row>
    <row r="179" spans="1:10" x14ac:dyDescent="0.2">
      <c r="A179" s="10">
        <f>IF(ISERROR(IF(A178=nper,"",A178+1))=TRUE,"",IF(A178=nper,"",A178+1))</f>
        <v>169</v>
      </c>
      <c r="B179" s="43">
        <f t="shared" si="20"/>
        <v>46183</v>
      </c>
      <c r="C179" s="46">
        <f>IF(A179="","",IF(OR(A179=nper,payment&gt;ROUND((1+rate)*G178,2)),ROUND((1+rate)*G178,2),payment))</f>
        <v>1574.78</v>
      </c>
      <c r="D179" s="28"/>
      <c r="E179" s="11">
        <f t="shared" si="14"/>
        <v>671.16</v>
      </c>
      <c r="F179" s="11">
        <f t="shared" si="15"/>
        <v>903.62</v>
      </c>
      <c r="G179" s="11">
        <f t="shared" si="16"/>
        <v>581158.76999999955</v>
      </c>
      <c r="H179" s="12">
        <f t="shared" si="17"/>
        <v>6</v>
      </c>
      <c r="I179" s="12">
        <f t="shared" si="18"/>
        <v>2026</v>
      </c>
      <c r="J179" s="12" t="str">
        <f t="shared" ca="1" si="19"/>
        <v>not include</v>
      </c>
    </row>
    <row r="180" spans="1:10" x14ac:dyDescent="0.2">
      <c r="A180" s="10">
        <f>IF(ISERROR(IF(A179=nper,"",A179+1))=TRUE,"",IF(A179=nper,"",A179+1))</f>
        <v>170</v>
      </c>
      <c r="B180" s="43">
        <f t="shared" si="20"/>
        <v>46197</v>
      </c>
      <c r="C180" s="46">
        <f>IF(A180="","",IF(OR(A180=nper,payment&gt;ROUND((1+rate)*G179,2)),ROUND((1+rate)*G179,2),payment))</f>
        <v>1574.78</v>
      </c>
      <c r="D180" s="28"/>
      <c r="E180" s="11">
        <f t="shared" si="14"/>
        <v>670.12</v>
      </c>
      <c r="F180" s="11">
        <f t="shared" si="15"/>
        <v>904.66</v>
      </c>
      <c r="G180" s="11">
        <f t="shared" si="16"/>
        <v>580254.10999999952</v>
      </c>
      <c r="H180" s="12">
        <f t="shared" si="17"/>
        <v>6</v>
      </c>
      <c r="I180" s="12">
        <f t="shared" si="18"/>
        <v>2026</v>
      </c>
      <c r="J180" s="12" t="str">
        <f t="shared" ca="1" si="19"/>
        <v>not include</v>
      </c>
    </row>
    <row r="181" spans="1:10" x14ac:dyDescent="0.2">
      <c r="A181" s="10">
        <f>IF(ISERROR(IF(A180=nper,"",A180+1))=TRUE,"",IF(A180=nper,"",A180+1))</f>
        <v>171</v>
      </c>
      <c r="B181" s="43">
        <f t="shared" si="20"/>
        <v>46211</v>
      </c>
      <c r="C181" s="46">
        <f>IF(A181="","",IF(OR(A181=nper,payment&gt;ROUND((1+rate)*G180,2)),ROUND((1+rate)*G180,2),payment))</f>
        <v>1574.78</v>
      </c>
      <c r="D181" s="28"/>
      <c r="E181" s="11">
        <f t="shared" si="14"/>
        <v>669.07</v>
      </c>
      <c r="F181" s="11">
        <f t="shared" si="15"/>
        <v>905.70999999999992</v>
      </c>
      <c r="G181" s="11">
        <f t="shared" si="16"/>
        <v>579348.39999999956</v>
      </c>
      <c r="H181" s="12">
        <f t="shared" si="17"/>
        <v>7</v>
      </c>
      <c r="I181" s="12">
        <f t="shared" si="18"/>
        <v>2026</v>
      </c>
      <c r="J181" s="12" t="str">
        <f t="shared" ca="1" si="19"/>
        <v>not include</v>
      </c>
    </row>
    <row r="182" spans="1:10" x14ac:dyDescent="0.2">
      <c r="A182" s="10">
        <f>IF(ISERROR(IF(A181=nper,"",A181+1))=TRUE,"",IF(A181=nper,"",A181+1))</f>
        <v>172</v>
      </c>
      <c r="B182" s="43">
        <f t="shared" si="20"/>
        <v>46225</v>
      </c>
      <c r="C182" s="46">
        <f>IF(A182="","",IF(OR(A182=nper,payment&gt;ROUND((1+rate)*G181,2)),ROUND((1+rate)*G181,2),payment))</f>
        <v>1574.78</v>
      </c>
      <c r="D182" s="28"/>
      <c r="E182" s="11">
        <f t="shared" si="14"/>
        <v>668.03</v>
      </c>
      <c r="F182" s="11">
        <f t="shared" si="15"/>
        <v>906.75</v>
      </c>
      <c r="G182" s="11">
        <f t="shared" si="16"/>
        <v>578441.64999999956</v>
      </c>
      <c r="H182" s="12">
        <f t="shared" si="17"/>
        <v>7</v>
      </c>
      <c r="I182" s="12">
        <f t="shared" si="18"/>
        <v>2026</v>
      </c>
      <c r="J182" s="12" t="str">
        <f t="shared" ca="1" si="19"/>
        <v>not include</v>
      </c>
    </row>
    <row r="183" spans="1:10" x14ac:dyDescent="0.2">
      <c r="A183" s="10">
        <f>IF(ISERROR(IF(A182=nper,"",A182+1))=TRUE,"",IF(A182=nper,"",A182+1))</f>
        <v>173</v>
      </c>
      <c r="B183" s="43">
        <f t="shared" si="20"/>
        <v>46239</v>
      </c>
      <c r="C183" s="46">
        <f>IF(A183="","",IF(OR(A183=nper,payment&gt;ROUND((1+rate)*G182,2)),ROUND((1+rate)*G182,2),payment))</f>
        <v>1574.78</v>
      </c>
      <c r="D183" s="28"/>
      <c r="E183" s="11">
        <f t="shared" si="14"/>
        <v>666.98</v>
      </c>
      <c r="F183" s="11">
        <f t="shared" si="15"/>
        <v>907.8</v>
      </c>
      <c r="G183" s="11">
        <f t="shared" si="16"/>
        <v>577533.84999999951</v>
      </c>
      <c r="H183" s="12">
        <f t="shared" si="17"/>
        <v>8</v>
      </c>
      <c r="I183" s="12">
        <f t="shared" si="18"/>
        <v>2026</v>
      </c>
      <c r="J183" s="12" t="str">
        <f t="shared" ca="1" si="19"/>
        <v>not include</v>
      </c>
    </row>
    <row r="184" spans="1:10" x14ac:dyDescent="0.2">
      <c r="A184" s="10">
        <f>IF(ISERROR(IF(A183=nper,"",A183+1))=TRUE,"",IF(A183=nper,"",A183+1))</f>
        <v>174</v>
      </c>
      <c r="B184" s="43">
        <f t="shared" si="20"/>
        <v>46253</v>
      </c>
      <c r="C184" s="46">
        <f>IF(A184="","",IF(OR(A184=nper,payment&gt;ROUND((1+rate)*G183,2)),ROUND((1+rate)*G183,2),payment))</f>
        <v>1574.78</v>
      </c>
      <c r="D184" s="28"/>
      <c r="E184" s="11">
        <f t="shared" si="14"/>
        <v>665.94</v>
      </c>
      <c r="F184" s="11">
        <f t="shared" si="15"/>
        <v>908.83999999999992</v>
      </c>
      <c r="G184" s="11">
        <f t="shared" si="16"/>
        <v>576625.00999999954</v>
      </c>
      <c r="H184" s="12">
        <f t="shared" si="17"/>
        <v>8</v>
      </c>
      <c r="I184" s="12">
        <f t="shared" si="18"/>
        <v>2026</v>
      </c>
      <c r="J184" s="12" t="str">
        <f t="shared" ca="1" si="19"/>
        <v>not include</v>
      </c>
    </row>
    <row r="185" spans="1:10" x14ac:dyDescent="0.2">
      <c r="A185" s="10">
        <f>IF(ISERROR(IF(A184=nper,"",A184+1))=TRUE,"",IF(A184=nper,"",A184+1))</f>
        <v>175</v>
      </c>
      <c r="B185" s="43">
        <f t="shared" si="20"/>
        <v>46267</v>
      </c>
      <c r="C185" s="46">
        <f>IF(A185="","",IF(OR(A185=nper,payment&gt;ROUND((1+rate)*G184,2)),ROUND((1+rate)*G184,2),payment))</f>
        <v>1574.78</v>
      </c>
      <c r="D185" s="28"/>
      <c r="E185" s="11">
        <f t="shared" si="14"/>
        <v>664.89</v>
      </c>
      <c r="F185" s="11">
        <f t="shared" si="15"/>
        <v>909.89</v>
      </c>
      <c r="G185" s="11">
        <f t="shared" si="16"/>
        <v>575715.11999999953</v>
      </c>
      <c r="H185" s="12">
        <f t="shared" si="17"/>
        <v>9</v>
      </c>
      <c r="I185" s="12">
        <f t="shared" si="18"/>
        <v>2026</v>
      </c>
      <c r="J185" s="12" t="str">
        <f t="shared" ca="1" si="19"/>
        <v>not include</v>
      </c>
    </row>
    <row r="186" spans="1:10" x14ac:dyDescent="0.2">
      <c r="A186" s="10">
        <f>IF(ISERROR(IF(A185=nper,"",A185+1))=TRUE,"",IF(A185=nper,"",A185+1))</f>
        <v>176</v>
      </c>
      <c r="B186" s="43">
        <f t="shared" si="20"/>
        <v>46281</v>
      </c>
      <c r="C186" s="46">
        <f>IF(A186="","",IF(OR(A186=nper,payment&gt;ROUND((1+rate)*G185,2)),ROUND((1+rate)*G185,2),payment))</f>
        <v>1574.78</v>
      </c>
      <c r="D186" s="28"/>
      <c r="E186" s="11">
        <f t="shared" si="14"/>
        <v>663.84</v>
      </c>
      <c r="F186" s="11">
        <f t="shared" si="15"/>
        <v>910.93999999999994</v>
      </c>
      <c r="G186" s="11">
        <f t="shared" si="16"/>
        <v>574804.17999999959</v>
      </c>
      <c r="H186" s="12">
        <f t="shared" si="17"/>
        <v>9</v>
      </c>
      <c r="I186" s="12">
        <f t="shared" si="18"/>
        <v>2026</v>
      </c>
      <c r="J186" s="12" t="str">
        <f t="shared" ca="1" si="19"/>
        <v>not include</v>
      </c>
    </row>
    <row r="187" spans="1:10" x14ac:dyDescent="0.2">
      <c r="A187" s="10">
        <f>IF(ISERROR(IF(A186=nper,"",A186+1))=TRUE,"",IF(A186=nper,"",A186+1))</f>
        <v>177</v>
      </c>
      <c r="B187" s="43">
        <f t="shared" si="20"/>
        <v>46295</v>
      </c>
      <c r="C187" s="46">
        <f>IF(A187="","",IF(OR(A187=nper,payment&gt;ROUND((1+rate)*G186,2)),ROUND((1+rate)*G186,2),payment))</f>
        <v>1574.78</v>
      </c>
      <c r="D187" s="28"/>
      <c r="E187" s="11">
        <f t="shared" si="14"/>
        <v>662.79</v>
      </c>
      <c r="F187" s="11">
        <f t="shared" si="15"/>
        <v>911.99</v>
      </c>
      <c r="G187" s="11">
        <f t="shared" si="16"/>
        <v>573892.18999999959</v>
      </c>
      <c r="H187" s="12">
        <f t="shared" si="17"/>
        <v>9</v>
      </c>
      <c r="I187" s="12">
        <f t="shared" si="18"/>
        <v>2026</v>
      </c>
      <c r="J187" s="12" t="str">
        <f t="shared" ca="1" si="19"/>
        <v>not include</v>
      </c>
    </row>
    <row r="188" spans="1:10" x14ac:dyDescent="0.2">
      <c r="A188" s="10">
        <f>IF(ISERROR(IF(A187=nper,"",A187+1))=TRUE,"",IF(A187=nper,"",A187+1))</f>
        <v>178</v>
      </c>
      <c r="B188" s="43">
        <f t="shared" si="20"/>
        <v>46309</v>
      </c>
      <c r="C188" s="46">
        <f>IF(A188="","",IF(OR(A188=nper,payment&gt;ROUND((1+rate)*G187,2)),ROUND((1+rate)*G187,2),payment))</f>
        <v>1574.78</v>
      </c>
      <c r="D188" s="28"/>
      <c r="E188" s="11">
        <f t="shared" si="14"/>
        <v>661.74</v>
      </c>
      <c r="F188" s="11">
        <f t="shared" si="15"/>
        <v>913.04</v>
      </c>
      <c r="G188" s="11">
        <f t="shared" si="16"/>
        <v>572979.14999999956</v>
      </c>
      <c r="H188" s="12">
        <f t="shared" si="17"/>
        <v>10</v>
      </c>
      <c r="I188" s="12">
        <f t="shared" si="18"/>
        <v>2026</v>
      </c>
      <c r="J188" s="12" t="str">
        <f t="shared" ca="1" si="19"/>
        <v>not include</v>
      </c>
    </row>
    <row r="189" spans="1:10" x14ac:dyDescent="0.2">
      <c r="A189" s="10">
        <f>IF(ISERROR(IF(A188=nper,"",A188+1))=TRUE,"",IF(A188=nper,"",A188+1))</f>
        <v>179</v>
      </c>
      <c r="B189" s="43">
        <f t="shared" si="20"/>
        <v>46323</v>
      </c>
      <c r="C189" s="46">
        <f>IF(A189="","",IF(OR(A189=nper,payment&gt;ROUND((1+rate)*G188,2)),ROUND((1+rate)*G188,2),payment))</f>
        <v>1574.78</v>
      </c>
      <c r="D189" s="28"/>
      <c r="E189" s="11">
        <f t="shared" si="14"/>
        <v>660.69</v>
      </c>
      <c r="F189" s="11">
        <f t="shared" si="15"/>
        <v>914.08999999999992</v>
      </c>
      <c r="G189" s="11">
        <f t="shared" si="16"/>
        <v>572065.05999999959</v>
      </c>
      <c r="H189" s="12">
        <f t="shared" si="17"/>
        <v>10</v>
      </c>
      <c r="I189" s="12">
        <f t="shared" si="18"/>
        <v>2026</v>
      </c>
      <c r="J189" s="12" t="str">
        <f t="shared" ca="1" si="19"/>
        <v>not include</v>
      </c>
    </row>
    <row r="190" spans="1:10" x14ac:dyDescent="0.2">
      <c r="A190" s="10">
        <f>IF(ISERROR(IF(A189=nper,"",A189+1))=TRUE,"",IF(A189=nper,"",A189+1))</f>
        <v>180</v>
      </c>
      <c r="B190" s="43">
        <f t="shared" si="20"/>
        <v>46337</v>
      </c>
      <c r="C190" s="46">
        <f>IF(A190="","",IF(OR(A190=nper,payment&gt;ROUND((1+rate)*G189,2)),ROUND((1+rate)*G189,2),payment))</f>
        <v>1574.78</v>
      </c>
      <c r="D190" s="28"/>
      <c r="E190" s="11">
        <f t="shared" si="14"/>
        <v>659.63</v>
      </c>
      <c r="F190" s="11">
        <f t="shared" si="15"/>
        <v>915.15</v>
      </c>
      <c r="G190" s="11">
        <f t="shared" si="16"/>
        <v>571149.90999999957</v>
      </c>
      <c r="H190" s="12">
        <f t="shared" si="17"/>
        <v>11</v>
      </c>
      <c r="I190" s="12">
        <f t="shared" si="18"/>
        <v>2026</v>
      </c>
      <c r="J190" s="12" t="str">
        <f t="shared" ca="1" si="19"/>
        <v>not include</v>
      </c>
    </row>
    <row r="191" spans="1:10" x14ac:dyDescent="0.2">
      <c r="A191" s="10">
        <f>IF(ISERROR(IF(A190=nper,"",A190+1))=TRUE,"",IF(A190=nper,"",A190+1))</f>
        <v>181</v>
      </c>
      <c r="B191" s="43">
        <f t="shared" si="20"/>
        <v>46351</v>
      </c>
      <c r="C191" s="46">
        <f>IF(A191="","",IF(OR(A191=nper,payment&gt;ROUND((1+rate)*G190,2)),ROUND((1+rate)*G190,2),payment))</f>
        <v>1574.78</v>
      </c>
      <c r="D191" s="28"/>
      <c r="E191" s="11">
        <f t="shared" si="14"/>
        <v>658.58</v>
      </c>
      <c r="F191" s="11">
        <f t="shared" si="15"/>
        <v>916.19999999999993</v>
      </c>
      <c r="G191" s="11">
        <f t="shared" si="16"/>
        <v>570233.70999999961</v>
      </c>
      <c r="H191" s="12">
        <f t="shared" si="17"/>
        <v>11</v>
      </c>
      <c r="I191" s="12">
        <f t="shared" si="18"/>
        <v>2026</v>
      </c>
      <c r="J191" s="12" t="str">
        <f t="shared" ca="1" si="19"/>
        <v>not include</v>
      </c>
    </row>
    <row r="192" spans="1:10" x14ac:dyDescent="0.2">
      <c r="A192" s="10">
        <f>IF(ISERROR(IF(A191=nper,"",A191+1))=TRUE,"",IF(A191=nper,"",A191+1))</f>
        <v>182</v>
      </c>
      <c r="B192" s="43">
        <f t="shared" si="20"/>
        <v>46365</v>
      </c>
      <c r="C192" s="46">
        <f>IF(A192="","",IF(OR(A192=nper,payment&gt;ROUND((1+rate)*G191,2)),ROUND((1+rate)*G191,2),payment))</f>
        <v>1574.78</v>
      </c>
      <c r="D192" s="28"/>
      <c r="E192" s="11">
        <f t="shared" si="14"/>
        <v>657.52</v>
      </c>
      <c r="F192" s="11">
        <f t="shared" si="15"/>
        <v>917.26</v>
      </c>
      <c r="G192" s="11">
        <f t="shared" si="16"/>
        <v>569316.4499999996</v>
      </c>
      <c r="H192" s="12">
        <f t="shared" si="17"/>
        <v>12</v>
      </c>
      <c r="I192" s="12">
        <f t="shared" si="18"/>
        <v>2026</v>
      </c>
      <c r="J192" s="12" t="str">
        <f t="shared" ca="1" si="19"/>
        <v>not include</v>
      </c>
    </row>
    <row r="193" spans="1:10" x14ac:dyDescent="0.2">
      <c r="A193" s="10">
        <f>IF(ISERROR(IF(A192=nper,"",A192+1))=TRUE,"",IF(A192=nper,"",A192+1))</f>
        <v>183</v>
      </c>
      <c r="B193" s="43">
        <f t="shared" si="20"/>
        <v>46379</v>
      </c>
      <c r="C193" s="46">
        <f>IF(A193="","",IF(OR(A193=nper,payment&gt;ROUND((1+rate)*G192,2)),ROUND((1+rate)*G192,2),payment))</f>
        <v>1574.78</v>
      </c>
      <c r="D193" s="28"/>
      <c r="E193" s="11">
        <f t="shared" si="14"/>
        <v>656.46</v>
      </c>
      <c r="F193" s="11">
        <f t="shared" si="15"/>
        <v>918.31999999999994</v>
      </c>
      <c r="G193" s="11">
        <f t="shared" si="16"/>
        <v>568398.12999999966</v>
      </c>
      <c r="H193" s="12">
        <f t="shared" si="17"/>
        <v>12</v>
      </c>
      <c r="I193" s="12">
        <f t="shared" si="18"/>
        <v>2026</v>
      </c>
      <c r="J193" s="12" t="str">
        <f t="shared" ca="1" si="19"/>
        <v>not include</v>
      </c>
    </row>
    <row r="194" spans="1:10" x14ac:dyDescent="0.2">
      <c r="A194" s="10">
        <f>IF(ISERROR(IF(A193=nper,"",A193+1))=TRUE,"",IF(A193=nper,"",A193+1))</f>
        <v>184</v>
      </c>
      <c r="B194" s="43">
        <f t="shared" si="20"/>
        <v>46393</v>
      </c>
      <c r="C194" s="46">
        <f>IF(A194="","",IF(OR(A194=nper,payment&gt;ROUND((1+rate)*G193,2)),ROUND((1+rate)*G193,2),payment))</f>
        <v>1574.78</v>
      </c>
      <c r="D194" s="28"/>
      <c r="E194" s="11">
        <f t="shared" si="14"/>
        <v>655.4</v>
      </c>
      <c r="F194" s="11">
        <f t="shared" si="15"/>
        <v>919.38</v>
      </c>
      <c r="G194" s="11">
        <f t="shared" si="16"/>
        <v>567478.74999999965</v>
      </c>
      <c r="H194" s="12">
        <f t="shared" si="17"/>
        <v>1</v>
      </c>
      <c r="I194" s="12">
        <f t="shared" si="18"/>
        <v>2027</v>
      </c>
      <c r="J194" s="12" t="str">
        <f t="shared" ca="1" si="19"/>
        <v>not include</v>
      </c>
    </row>
    <row r="195" spans="1:10" x14ac:dyDescent="0.2">
      <c r="A195" s="10">
        <f>IF(ISERROR(IF(A194=nper,"",A194+1))=TRUE,"",IF(A194=nper,"",A194+1))</f>
        <v>185</v>
      </c>
      <c r="B195" s="43">
        <f t="shared" si="20"/>
        <v>46407</v>
      </c>
      <c r="C195" s="46">
        <f>IF(A195="","",IF(OR(A195=nper,payment&gt;ROUND((1+rate)*G194,2)),ROUND((1+rate)*G194,2),payment))</f>
        <v>1574.78</v>
      </c>
      <c r="D195" s="28"/>
      <c r="E195" s="11">
        <f t="shared" si="14"/>
        <v>654.34</v>
      </c>
      <c r="F195" s="11">
        <f t="shared" si="15"/>
        <v>920.43999999999994</v>
      </c>
      <c r="G195" s="11">
        <f t="shared" si="16"/>
        <v>566558.30999999971</v>
      </c>
      <c r="H195" s="12">
        <f t="shared" si="17"/>
        <v>1</v>
      </c>
      <c r="I195" s="12">
        <f t="shared" si="18"/>
        <v>2027</v>
      </c>
      <c r="J195" s="12" t="str">
        <f t="shared" ca="1" si="19"/>
        <v>not include</v>
      </c>
    </row>
    <row r="196" spans="1:10" x14ac:dyDescent="0.2">
      <c r="A196" s="10">
        <f>IF(ISERROR(IF(A195=nper,"",A195+1))=TRUE,"",IF(A195=nper,"",A195+1))</f>
        <v>186</v>
      </c>
      <c r="B196" s="43">
        <f t="shared" si="20"/>
        <v>46421</v>
      </c>
      <c r="C196" s="46">
        <f>IF(A196="","",IF(OR(A196=nper,payment&gt;ROUND((1+rate)*G195,2)),ROUND((1+rate)*G195,2),payment))</f>
        <v>1574.78</v>
      </c>
      <c r="D196" s="28"/>
      <c r="E196" s="11">
        <f t="shared" si="14"/>
        <v>653.28</v>
      </c>
      <c r="F196" s="11">
        <f t="shared" si="15"/>
        <v>921.5</v>
      </c>
      <c r="G196" s="11">
        <f t="shared" si="16"/>
        <v>565636.80999999971</v>
      </c>
      <c r="H196" s="12">
        <f t="shared" si="17"/>
        <v>2</v>
      </c>
      <c r="I196" s="12">
        <f t="shared" si="18"/>
        <v>2027</v>
      </c>
      <c r="J196" s="12" t="str">
        <f t="shared" ca="1" si="19"/>
        <v>not include</v>
      </c>
    </row>
    <row r="197" spans="1:10" x14ac:dyDescent="0.2">
      <c r="A197" s="10">
        <f>IF(ISERROR(IF(A196=nper,"",A196+1))=TRUE,"",IF(A196=nper,"",A196+1))</f>
        <v>187</v>
      </c>
      <c r="B197" s="43">
        <f t="shared" si="20"/>
        <v>46435</v>
      </c>
      <c r="C197" s="46">
        <f>IF(A197="","",IF(OR(A197=nper,payment&gt;ROUND((1+rate)*G196,2)),ROUND((1+rate)*G196,2),payment))</f>
        <v>1574.78</v>
      </c>
      <c r="D197" s="28"/>
      <c r="E197" s="11">
        <f t="shared" si="14"/>
        <v>652.22</v>
      </c>
      <c r="F197" s="11">
        <f t="shared" si="15"/>
        <v>922.56</v>
      </c>
      <c r="G197" s="11">
        <f t="shared" si="16"/>
        <v>564714.24999999965</v>
      </c>
      <c r="H197" s="12">
        <f t="shared" si="17"/>
        <v>2</v>
      </c>
      <c r="I197" s="12">
        <f t="shared" si="18"/>
        <v>2027</v>
      </c>
      <c r="J197" s="12" t="str">
        <f t="shared" ca="1" si="19"/>
        <v>not include</v>
      </c>
    </row>
    <row r="198" spans="1:10" x14ac:dyDescent="0.2">
      <c r="A198" s="10">
        <f>IF(ISERROR(IF(A197=nper,"",A197+1))=TRUE,"",IF(A197=nper,"",A197+1))</f>
        <v>188</v>
      </c>
      <c r="B198" s="43">
        <f t="shared" si="20"/>
        <v>46449</v>
      </c>
      <c r="C198" s="46">
        <f>IF(A198="","",IF(OR(A198=nper,payment&gt;ROUND((1+rate)*G197,2)),ROUND((1+rate)*G197,2),payment))</f>
        <v>1574.78</v>
      </c>
      <c r="D198" s="28"/>
      <c r="E198" s="11">
        <f t="shared" si="14"/>
        <v>651.16</v>
      </c>
      <c r="F198" s="11">
        <f t="shared" si="15"/>
        <v>923.62</v>
      </c>
      <c r="G198" s="11">
        <f t="shared" si="16"/>
        <v>563790.62999999966</v>
      </c>
      <c r="H198" s="12">
        <f t="shared" si="17"/>
        <v>3</v>
      </c>
      <c r="I198" s="12">
        <f t="shared" si="18"/>
        <v>2027</v>
      </c>
      <c r="J198" s="12" t="str">
        <f t="shared" ca="1" si="19"/>
        <v>not include</v>
      </c>
    </row>
    <row r="199" spans="1:10" x14ac:dyDescent="0.2">
      <c r="A199" s="10">
        <f>IF(ISERROR(IF(A198=nper,"",A198+1))=TRUE,"",IF(A198=nper,"",A198+1))</f>
        <v>189</v>
      </c>
      <c r="B199" s="43">
        <f t="shared" si="20"/>
        <v>46463</v>
      </c>
      <c r="C199" s="46">
        <f>IF(A199="","",IF(OR(A199=nper,payment&gt;ROUND((1+rate)*G198,2)),ROUND((1+rate)*G198,2),payment))</f>
        <v>1574.78</v>
      </c>
      <c r="D199" s="28"/>
      <c r="E199" s="11">
        <f t="shared" si="14"/>
        <v>650.09</v>
      </c>
      <c r="F199" s="11">
        <f t="shared" si="15"/>
        <v>924.68999999999994</v>
      </c>
      <c r="G199" s="11">
        <f t="shared" si="16"/>
        <v>562865.93999999971</v>
      </c>
      <c r="H199" s="12">
        <f t="shared" si="17"/>
        <v>3</v>
      </c>
      <c r="I199" s="12">
        <f t="shared" si="18"/>
        <v>2027</v>
      </c>
      <c r="J199" s="12" t="str">
        <f t="shared" ca="1" si="19"/>
        <v>not include</v>
      </c>
    </row>
    <row r="200" spans="1:10" x14ac:dyDescent="0.2">
      <c r="A200" s="10">
        <f>IF(ISERROR(IF(A199=nper,"",A199+1))=TRUE,"",IF(A199=nper,"",A199+1))</f>
        <v>190</v>
      </c>
      <c r="B200" s="43">
        <f t="shared" si="20"/>
        <v>46477</v>
      </c>
      <c r="C200" s="46">
        <f>IF(A200="","",IF(OR(A200=nper,payment&gt;ROUND((1+rate)*G199,2)),ROUND((1+rate)*G199,2),payment))</f>
        <v>1574.78</v>
      </c>
      <c r="D200" s="28"/>
      <c r="E200" s="11">
        <f t="shared" si="14"/>
        <v>649.02</v>
      </c>
      <c r="F200" s="11">
        <f t="shared" si="15"/>
        <v>925.76</v>
      </c>
      <c r="G200" s="11">
        <f t="shared" si="16"/>
        <v>561940.1799999997</v>
      </c>
      <c r="H200" s="12">
        <f t="shared" si="17"/>
        <v>3</v>
      </c>
      <c r="I200" s="12">
        <f t="shared" si="18"/>
        <v>2027</v>
      </c>
      <c r="J200" s="12" t="str">
        <f t="shared" ca="1" si="19"/>
        <v>not include</v>
      </c>
    </row>
    <row r="201" spans="1:10" x14ac:dyDescent="0.2">
      <c r="A201" s="10">
        <f>IF(ISERROR(IF(A200=nper,"",A200+1))=TRUE,"",IF(A200=nper,"",A200+1))</f>
        <v>191</v>
      </c>
      <c r="B201" s="43">
        <f t="shared" si="20"/>
        <v>46491</v>
      </c>
      <c r="C201" s="46">
        <f>IF(A201="","",IF(OR(A201=nper,payment&gt;ROUND((1+rate)*G200,2)),ROUND((1+rate)*G200,2),payment))</f>
        <v>1574.78</v>
      </c>
      <c r="D201" s="28"/>
      <c r="E201" s="11">
        <f t="shared" si="14"/>
        <v>647.96</v>
      </c>
      <c r="F201" s="11">
        <f t="shared" si="15"/>
        <v>926.81999999999994</v>
      </c>
      <c r="G201" s="11">
        <f t="shared" si="16"/>
        <v>561013.35999999975</v>
      </c>
      <c r="H201" s="12">
        <f t="shared" si="17"/>
        <v>4</v>
      </c>
      <c r="I201" s="12">
        <f t="shared" si="18"/>
        <v>2027</v>
      </c>
      <c r="J201" s="12" t="str">
        <f t="shared" ca="1" si="19"/>
        <v>not include</v>
      </c>
    </row>
    <row r="202" spans="1:10" x14ac:dyDescent="0.2">
      <c r="A202" s="10">
        <f>IF(ISERROR(IF(A201=nper,"",A201+1))=TRUE,"",IF(A201=nper,"",A201+1))</f>
        <v>192</v>
      </c>
      <c r="B202" s="43">
        <f t="shared" si="20"/>
        <v>46505</v>
      </c>
      <c r="C202" s="46">
        <f>IF(A202="","",IF(OR(A202=nper,payment&gt;ROUND((1+rate)*G201,2)),ROUND((1+rate)*G201,2),payment))</f>
        <v>1574.78</v>
      </c>
      <c r="D202" s="28"/>
      <c r="E202" s="11">
        <f t="shared" si="14"/>
        <v>646.89</v>
      </c>
      <c r="F202" s="11">
        <f t="shared" si="15"/>
        <v>927.89</v>
      </c>
      <c r="G202" s="11">
        <f t="shared" si="16"/>
        <v>560085.46999999974</v>
      </c>
      <c r="H202" s="12">
        <f t="shared" si="17"/>
        <v>4</v>
      </c>
      <c r="I202" s="12">
        <f t="shared" si="18"/>
        <v>2027</v>
      </c>
      <c r="J202" s="12" t="str">
        <f t="shared" ca="1" si="19"/>
        <v>not include</v>
      </c>
    </row>
    <row r="203" spans="1:10" x14ac:dyDescent="0.2">
      <c r="A203" s="10">
        <f>IF(ISERROR(IF(A202=nper,"",A202+1))=TRUE,"",IF(A202=nper,"",A202+1))</f>
        <v>193</v>
      </c>
      <c r="B203" s="43">
        <f t="shared" si="20"/>
        <v>46519</v>
      </c>
      <c r="C203" s="46">
        <f>IF(A203="","",IF(OR(A203=nper,payment&gt;ROUND((1+rate)*G202,2)),ROUND((1+rate)*G202,2),payment))</f>
        <v>1574.78</v>
      </c>
      <c r="D203" s="28"/>
      <c r="E203" s="11">
        <f t="shared" ref="E203:E266" si="21">IF(A203="","",ROUND(rate*G202,2))</f>
        <v>645.82000000000005</v>
      </c>
      <c r="F203" s="11">
        <f t="shared" si="15"/>
        <v>928.95999999999992</v>
      </c>
      <c r="G203" s="11">
        <f t="shared" si="16"/>
        <v>559156.50999999978</v>
      </c>
      <c r="H203" s="12">
        <f t="shared" si="17"/>
        <v>5</v>
      </c>
      <c r="I203" s="12">
        <f t="shared" si="18"/>
        <v>2027</v>
      </c>
      <c r="J203" s="12" t="str">
        <f t="shared" ca="1" si="19"/>
        <v>not include</v>
      </c>
    </row>
    <row r="204" spans="1:10" x14ac:dyDescent="0.2">
      <c r="A204" s="10">
        <f>IF(ISERROR(IF(A203=nper,"",A203+1))=TRUE,"",IF(A203=nper,"",A203+1))</f>
        <v>194</v>
      </c>
      <c r="B204" s="43">
        <f t="shared" si="20"/>
        <v>46533</v>
      </c>
      <c r="C204" s="46">
        <f>IF(A204="","",IF(OR(A204=nper,payment&gt;ROUND((1+rate)*G203,2)),ROUND((1+rate)*G203,2),payment))</f>
        <v>1574.78</v>
      </c>
      <c r="D204" s="28"/>
      <c r="E204" s="11">
        <f t="shared" si="21"/>
        <v>644.75</v>
      </c>
      <c r="F204" s="11">
        <f t="shared" ref="F204:F267" si="22">IF(A204="","",C204-(E204+D204))</f>
        <v>930.03</v>
      </c>
      <c r="G204" s="11">
        <f t="shared" ref="G204:G267" si="23">IF(A204="","",G203-F204)</f>
        <v>558226.47999999975</v>
      </c>
      <c r="H204" s="12">
        <f t="shared" ref="H204:H267" si="24">IF(B204="","",MONTH(B204))</f>
        <v>5</v>
      </c>
      <c r="I204" s="12">
        <f t="shared" ref="I204:I267" si="25">IF(B204="","",YEAR(B204))</f>
        <v>2027</v>
      </c>
      <c r="J204" s="12" t="str">
        <f t="shared" ref="J204:J267" ca="1" si="26">IF(A204="","",IF(B204&lt;=TODAY(),"include","not include"))</f>
        <v>not include</v>
      </c>
    </row>
    <row r="205" spans="1:10" x14ac:dyDescent="0.2">
      <c r="A205" s="10">
        <f>IF(ISERROR(IF(A204=nper,"",A204+1))=TRUE,"",IF(A204=nper,"",A204+1))</f>
        <v>195</v>
      </c>
      <c r="B205" s="43">
        <f t="shared" si="20"/>
        <v>46547</v>
      </c>
      <c r="C205" s="46">
        <f>IF(A205="","",IF(OR(A205=nper,payment&gt;ROUND((1+rate)*G204,2)),ROUND((1+rate)*G204,2),payment))</f>
        <v>1574.78</v>
      </c>
      <c r="D205" s="28"/>
      <c r="E205" s="11">
        <f t="shared" si="21"/>
        <v>643.66999999999996</v>
      </c>
      <c r="F205" s="11">
        <f t="shared" si="22"/>
        <v>931.11</v>
      </c>
      <c r="G205" s="11">
        <f t="shared" si="23"/>
        <v>557295.36999999976</v>
      </c>
      <c r="H205" s="12">
        <f t="shared" si="24"/>
        <v>6</v>
      </c>
      <c r="I205" s="12">
        <f t="shared" si="25"/>
        <v>2027</v>
      </c>
      <c r="J205" s="12" t="str">
        <f t="shared" ca="1" si="26"/>
        <v>not include</v>
      </c>
    </row>
    <row r="206" spans="1:10" x14ac:dyDescent="0.2">
      <c r="A206" s="10">
        <f>IF(ISERROR(IF(A205=nper,"",A205+1))=TRUE,"",IF(A205=nper,"",A205+1))</f>
        <v>196</v>
      </c>
      <c r="B206" s="43">
        <f t="shared" ref="B206:B269" si="27">IF(A206="","",IF($H$4="Weekly",B205+7,IF($H$4="Bi-Weekly",B205+14,IF($H$4="Monthly",EDATE(B205,1),IF($H$4="Bi-Monthly",EDATE(B205,2),IF($H$4="Quarterly",EDATE(B205,3),IF($H$4="Semi-Annually",EDATE(B205,6),IF($H$4="Annually",EDATE(B205,12),IF($H$4="Semi-Monthly",DATE(YEAR(B205),MONTH(B205)+1,15*(DAY(B205)&lt;&gt;15)),2)))))))))</f>
        <v>46561</v>
      </c>
      <c r="C206" s="46">
        <f>IF(A206="","",IF(OR(A206=nper,payment&gt;ROUND((1+rate)*G205,2)),ROUND((1+rate)*G205,2),payment))</f>
        <v>1574.78</v>
      </c>
      <c r="D206" s="28"/>
      <c r="E206" s="11">
        <f t="shared" si="21"/>
        <v>642.6</v>
      </c>
      <c r="F206" s="11">
        <f t="shared" si="22"/>
        <v>932.18</v>
      </c>
      <c r="G206" s="11">
        <f t="shared" si="23"/>
        <v>556363.18999999971</v>
      </c>
      <c r="H206" s="12">
        <f t="shared" si="24"/>
        <v>6</v>
      </c>
      <c r="I206" s="12">
        <f t="shared" si="25"/>
        <v>2027</v>
      </c>
      <c r="J206" s="12" t="str">
        <f t="shared" ca="1" si="26"/>
        <v>not include</v>
      </c>
    </row>
    <row r="207" spans="1:10" x14ac:dyDescent="0.2">
      <c r="A207" s="10">
        <f>IF(ISERROR(IF(A206=nper,"",A206+1))=TRUE,"",IF(A206=nper,"",A206+1))</f>
        <v>197</v>
      </c>
      <c r="B207" s="43">
        <f t="shared" si="27"/>
        <v>46575</v>
      </c>
      <c r="C207" s="46">
        <f>IF(A207="","",IF(OR(A207=nper,payment&gt;ROUND((1+rate)*G206,2)),ROUND((1+rate)*G206,2),payment))</f>
        <v>1574.78</v>
      </c>
      <c r="D207" s="28"/>
      <c r="E207" s="11">
        <f t="shared" si="21"/>
        <v>641.53</v>
      </c>
      <c r="F207" s="11">
        <f t="shared" si="22"/>
        <v>933.25</v>
      </c>
      <c r="G207" s="11">
        <f t="shared" si="23"/>
        <v>555429.93999999971</v>
      </c>
      <c r="H207" s="12">
        <f t="shared" si="24"/>
        <v>7</v>
      </c>
      <c r="I207" s="12">
        <f t="shared" si="25"/>
        <v>2027</v>
      </c>
      <c r="J207" s="12" t="str">
        <f t="shared" ca="1" si="26"/>
        <v>not include</v>
      </c>
    </row>
    <row r="208" spans="1:10" x14ac:dyDescent="0.2">
      <c r="A208" s="10">
        <f>IF(ISERROR(IF(A207=nper,"",A207+1))=TRUE,"",IF(A207=nper,"",A207+1))</f>
        <v>198</v>
      </c>
      <c r="B208" s="43">
        <f t="shared" si="27"/>
        <v>46589</v>
      </c>
      <c r="C208" s="46">
        <f>IF(A208="","",IF(OR(A208=nper,payment&gt;ROUND((1+rate)*G207,2)),ROUND((1+rate)*G207,2),payment))</f>
        <v>1574.78</v>
      </c>
      <c r="D208" s="28"/>
      <c r="E208" s="11">
        <f t="shared" si="21"/>
        <v>640.45000000000005</v>
      </c>
      <c r="F208" s="11">
        <f t="shared" si="22"/>
        <v>934.32999999999993</v>
      </c>
      <c r="G208" s="11">
        <f t="shared" si="23"/>
        <v>554495.60999999975</v>
      </c>
      <c r="H208" s="12">
        <f t="shared" si="24"/>
        <v>7</v>
      </c>
      <c r="I208" s="12">
        <f t="shared" si="25"/>
        <v>2027</v>
      </c>
      <c r="J208" s="12" t="str">
        <f t="shared" ca="1" si="26"/>
        <v>not include</v>
      </c>
    </row>
    <row r="209" spans="1:10" x14ac:dyDescent="0.2">
      <c r="A209" s="10">
        <f>IF(ISERROR(IF(A208=nper,"",A208+1))=TRUE,"",IF(A208=nper,"",A208+1))</f>
        <v>199</v>
      </c>
      <c r="B209" s="43">
        <f t="shared" si="27"/>
        <v>46603</v>
      </c>
      <c r="C209" s="46">
        <f>IF(A209="","",IF(OR(A209=nper,payment&gt;ROUND((1+rate)*G208,2)),ROUND((1+rate)*G208,2),payment))</f>
        <v>1574.78</v>
      </c>
      <c r="D209" s="28"/>
      <c r="E209" s="11">
        <f t="shared" si="21"/>
        <v>639.37</v>
      </c>
      <c r="F209" s="11">
        <f t="shared" si="22"/>
        <v>935.41</v>
      </c>
      <c r="G209" s="11">
        <f t="shared" si="23"/>
        <v>553560.19999999972</v>
      </c>
      <c r="H209" s="12">
        <f t="shared" si="24"/>
        <v>8</v>
      </c>
      <c r="I209" s="12">
        <f t="shared" si="25"/>
        <v>2027</v>
      </c>
      <c r="J209" s="12" t="str">
        <f t="shared" ca="1" si="26"/>
        <v>not include</v>
      </c>
    </row>
    <row r="210" spans="1:10" x14ac:dyDescent="0.2">
      <c r="A210" s="10">
        <f>IF(ISERROR(IF(A209=nper,"",A209+1))=TRUE,"",IF(A209=nper,"",A209+1))</f>
        <v>200</v>
      </c>
      <c r="B210" s="43">
        <f t="shared" si="27"/>
        <v>46617</v>
      </c>
      <c r="C210" s="46">
        <f>IF(A210="","",IF(OR(A210=nper,payment&gt;ROUND((1+rate)*G209,2)),ROUND((1+rate)*G209,2),payment))</f>
        <v>1574.78</v>
      </c>
      <c r="D210" s="28"/>
      <c r="E210" s="11">
        <f t="shared" si="21"/>
        <v>638.29</v>
      </c>
      <c r="F210" s="11">
        <f t="shared" si="22"/>
        <v>936.49</v>
      </c>
      <c r="G210" s="11">
        <f t="shared" si="23"/>
        <v>552623.70999999973</v>
      </c>
      <c r="H210" s="12">
        <f t="shared" si="24"/>
        <v>8</v>
      </c>
      <c r="I210" s="12">
        <f t="shared" si="25"/>
        <v>2027</v>
      </c>
      <c r="J210" s="12" t="str">
        <f t="shared" ca="1" si="26"/>
        <v>not include</v>
      </c>
    </row>
    <row r="211" spans="1:10" x14ac:dyDescent="0.2">
      <c r="A211" s="10">
        <f>IF(ISERROR(IF(A210=nper,"",A210+1))=TRUE,"",IF(A210=nper,"",A210+1))</f>
        <v>201</v>
      </c>
      <c r="B211" s="43">
        <f t="shared" si="27"/>
        <v>46631</v>
      </c>
      <c r="C211" s="46">
        <f>IF(A211="","",IF(OR(A211=nper,payment&gt;ROUND((1+rate)*G210,2)),ROUND((1+rate)*G210,2),payment))</f>
        <v>1574.78</v>
      </c>
      <c r="D211" s="28"/>
      <c r="E211" s="11">
        <f t="shared" si="21"/>
        <v>637.21</v>
      </c>
      <c r="F211" s="11">
        <f t="shared" si="22"/>
        <v>937.56999999999994</v>
      </c>
      <c r="G211" s="11">
        <f t="shared" si="23"/>
        <v>551686.13999999978</v>
      </c>
      <c r="H211" s="12">
        <f t="shared" si="24"/>
        <v>9</v>
      </c>
      <c r="I211" s="12">
        <f t="shared" si="25"/>
        <v>2027</v>
      </c>
      <c r="J211" s="12" t="str">
        <f t="shared" ca="1" si="26"/>
        <v>not include</v>
      </c>
    </row>
    <row r="212" spans="1:10" x14ac:dyDescent="0.2">
      <c r="A212" s="10">
        <f>IF(ISERROR(IF(A211=nper,"",A211+1))=TRUE,"",IF(A211=nper,"",A211+1))</f>
        <v>202</v>
      </c>
      <c r="B212" s="43">
        <f t="shared" si="27"/>
        <v>46645</v>
      </c>
      <c r="C212" s="46">
        <f>IF(A212="","",IF(OR(A212=nper,payment&gt;ROUND((1+rate)*G211,2)),ROUND((1+rate)*G211,2),payment))</f>
        <v>1574.78</v>
      </c>
      <c r="D212" s="28"/>
      <c r="E212" s="11">
        <f t="shared" si="21"/>
        <v>636.13</v>
      </c>
      <c r="F212" s="11">
        <f t="shared" si="22"/>
        <v>938.65</v>
      </c>
      <c r="G212" s="11">
        <f t="shared" si="23"/>
        <v>550747.48999999976</v>
      </c>
      <c r="H212" s="12">
        <f t="shared" si="24"/>
        <v>9</v>
      </c>
      <c r="I212" s="12">
        <f t="shared" si="25"/>
        <v>2027</v>
      </c>
      <c r="J212" s="12" t="str">
        <f t="shared" ca="1" si="26"/>
        <v>not include</v>
      </c>
    </row>
    <row r="213" spans="1:10" x14ac:dyDescent="0.2">
      <c r="A213" s="10">
        <f>IF(ISERROR(IF(A212=nper,"",A212+1))=TRUE,"",IF(A212=nper,"",A212+1))</f>
        <v>203</v>
      </c>
      <c r="B213" s="43">
        <f t="shared" si="27"/>
        <v>46659</v>
      </c>
      <c r="C213" s="46">
        <f>IF(A213="","",IF(OR(A213=nper,payment&gt;ROUND((1+rate)*G212,2)),ROUND((1+rate)*G212,2),payment))</f>
        <v>1574.78</v>
      </c>
      <c r="D213" s="28"/>
      <c r="E213" s="11">
        <f t="shared" si="21"/>
        <v>635.04999999999995</v>
      </c>
      <c r="F213" s="11">
        <f t="shared" si="22"/>
        <v>939.73</v>
      </c>
      <c r="G213" s="11">
        <f t="shared" si="23"/>
        <v>549807.75999999978</v>
      </c>
      <c r="H213" s="12">
        <f t="shared" si="24"/>
        <v>9</v>
      </c>
      <c r="I213" s="12">
        <f t="shared" si="25"/>
        <v>2027</v>
      </c>
      <c r="J213" s="12" t="str">
        <f t="shared" ca="1" si="26"/>
        <v>not include</v>
      </c>
    </row>
    <row r="214" spans="1:10" x14ac:dyDescent="0.2">
      <c r="A214" s="10">
        <f>IF(ISERROR(IF(A213=nper,"",A213+1))=TRUE,"",IF(A213=nper,"",A213+1))</f>
        <v>204</v>
      </c>
      <c r="B214" s="43">
        <f t="shared" si="27"/>
        <v>46673</v>
      </c>
      <c r="C214" s="46">
        <f>IF(A214="","",IF(OR(A214=nper,payment&gt;ROUND((1+rate)*G213,2)),ROUND((1+rate)*G213,2),payment))</f>
        <v>1574.78</v>
      </c>
      <c r="D214" s="28"/>
      <c r="E214" s="11">
        <f t="shared" si="21"/>
        <v>633.97</v>
      </c>
      <c r="F214" s="11">
        <f t="shared" si="22"/>
        <v>940.81</v>
      </c>
      <c r="G214" s="11">
        <f t="shared" si="23"/>
        <v>548866.94999999972</v>
      </c>
      <c r="H214" s="12">
        <f t="shared" si="24"/>
        <v>10</v>
      </c>
      <c r="I214" s="12">
        <f t="shared" si="25"/>
        <v>2027</v>
      </c>
      <c r="J214" s="12" t="str">
        <f t="shared" ca="1" si="26"/>
        <v>not include</v>
      </c>
    </row>
    <row r="215" spans="1:10" x14ac:dyDescent="0.2">
      <c r="A215" s="10">
        <f>IF(ISERROR(IF(A214=nper,"",A214+1))=TRUE,"",IF(A214=nper,"",A214+1))</f>
        <v>205</v>
      </c>
      <c r="B215" s="43">
        <f t="shared" si="27"/>
        <v>46687</v>
      </c>
      <c r="C215" s="46">
        <f>IF(A215="","",IF(OR(A215=nper,payment&gt;ROUND((1+rate)*G214,2)),ROUND((1+rate)*G214,2),payment))</f>
        <v>1574.78</v>
      </c>
      <c r="D215" s="28"/>
      <c r="E215" s="11">
        <f t="shared" si="21"/>
        <v>632.88</v>
      </c>
      <c r="F215" s="11">
        <f t="shared" si="22"/>
        <v>941.9</v>
      </c>
      <c r="G215" s="11">
        <f t="shared" si="23"/>
        <v>547925.0499999997</v>
      </c>
      <c r="H215" s="12">
        <f t="shared" si="24"/>
        <v>10</v>
      </c>
      <c r="I215" s="12">
        <f t="shared" si="25"/>
        <v>2027</v>
      </c>
      <c r="J215" s="12" t="str">
        <f t="shared" ca="1" si="26"/>
        <v>not include</v>
      </c>
    </row>
    <row r="216" spans="1:10" x14ac:dyDescent="0.2">
      <c r="A216" s="10">
        <f>IF(ISERROR(IF(A215=nper,"",A215+1))=TRUE,"",IF(A215=nper,"",A215+1))</f>
        <v>206</v>
      </c>
      <c r="B216" s="43">
        <f t="shared" si="27"/>
        <v>46701</v>
      </c>
      <c r="C216" s="46">
        <f>IF(A216="","",IF(OR(A216=nper,payment&gt;ROUND((1+rate)*G215,2)),ROUND((1+rate)*G215,2),payment))</f>
        <v>1574.78</v>
      </c>
      <c r="D216" s="28"/>
      <c r="E216" s="11">
        <f t="shared" si="21"/>
        <v>631.79999999999995</v>
      </c>
      <c r="F216" s="11">
        <f t="shared" si="22"/>
        <v>942.98</v>
      </c>
      <c r="G216" s="11">
        <f t="shared" si="23"/>
        <v>546982.06999999972</v>
      </c>
      <c r="H216" s="12">
        <f t="shared" si="24"/>
        <v>11</v>
      </c>
      <c r="I216" s="12">
        <f t="shared" si="25"/>
        <v>2027</v>
      </c>
      <c r="J216" s="12" t="str">
        <f t="shared" ca="1" si="26"/>
        <v>not include</v>
      </c>
    </row>
    <row r="217" spans="1:10" x14ac:dyDescent="0.2">
      <c r="A217" s="10">
        <f>IF(ISERROR(IF(A216=nper,"",A216+1))=TRUE,"",IF(A216=nper,"",A216+1))</f>
        <v>207</v>
      </c>
      <c r="B217" s="43">
        <f t="shared" si="27"/>
        <v>46715</v>
      </c>
      <c r="C217" s="46">
        <f>IF(A217="","",IF(OR(A217=nper,payment&gt;ROUND((1+rate)*G216,2)),ROUND((1+rate)*G216,2),payment))</f>
        <v>1574.78</v>
      </c>
      <c r="D217" s="28"/>
      <c r="E217" s="11">
        <f t="shared" si="21"/>
        <v>630.71</v>
      </c>
      <c r="F217" s="11">
        <f t="shared" si="22"/>
        <v>944.06999999999994</v>
      </c>
      <c r="G217" s="11">
        <f t="shared" si="23"/>
        <v>546037.99999999977</v>
      </c>
      <c r="H217" s="12">
        <f t="shared" si="24"/>
        <v>11</v>
      </c>
      <c r="I217" s="12">
        <f t="shared" si="25"/>
        <v>2027</v>
      </c>
      <c r="J217" s="12" t="str">
        <f t="shared" ca="1" si="26"/>
        <v>not include</v>
      </c>
    </row>
    <row r="218" spans="1:10" x14ac:dyDescent="0.2">
      <c r="A218" s="10">
        <f>IF(ISERROR(IF(A217=nper,"",A217+1))=TRUE,"",IF(A217=nper,"",A217+1))</f>
        <v>208</v>
      </c>
      <c r="B218" s="43">
        <f t="shared" si="27"/>
        <v>46729</v>
      </c>
      <c r="C218" s="46">
        <f>IF(A218="","",IF(OR(A218=nper,payment&gt;ROUND((1+rate)*G217,2)),ROUND((1+rate)*G217,2),payment))</f>
        <v>1574.78</v>
      </c>
      <c r="D218" s="28"/>
      <c r="E218" s="11">
        <f t="shared" si="21"/>
        <v>629.62</v>
      </c>
      <c r="F218" s="11">
        <f t="shared" si="22"/>
        <v>945.16</v>
      </c>
      <c r="G218" s="11">
        <f t="shared" si="23"/>
        <v>545092.83999999973</v>
      </c>
      <c r="H218" s="12">
        <f t="shared" si="24"/>
        <v>12</v>
      </c>
      <c r="I218" s="12">
        <f t="shared" si="25"/>
        <v>2027</v>
      </c>
      <c r="J218" s="12" t="str">
        <f t="shared" ca="1" si="26"/>
        <v>not include</v>
      </c>
    </row>
    <row r="219" spans="1:10" x14ac:dyDescent="0.2">
      <c r="A219" s="10">
        <f>IF(ISERROR(IF(A218=nper,"",A218+1))=TRUE,"",IF(A218=nper,"",A218+1))</f>
        <v>209</v>
      </c>
      <c r="B219" s="43">
        <f t="shared" si="27"/>
        <v>46743</v>
      </c>
      <c r="C219" s="46">
        <f>IF(A219="","",IF(OR(A219=nper,payment&gt;ROUND((1+rate)*G218,2)),ROUND((1+rate)*G218,2),payment))</f>
        <v>1574.78</v>
      </c>
      <c r="D219" s="28"/>
      <c r="E219" s="11">
        <f t="shared" si="21"/>
        <v>628.53</v>
      </c>
      <c r="F219" s="11">
        <f t="shared" si="22"/>
        <v>946.25</v>
      </c>
      <c r="G219" s="11">
        <f t="shared" si="23"/>
        <v>544146.58999999973</v>
      </c>
      <c r="H219" s="12">
        <f t="shared" si="24"/>
        <v>12</v>
      </c>
      <c r="I219" s="12">
        <f t="shared" si="25"/>
        <v>2027</v>
      </c>
      <c r="J219" s="12" t="str">
        <f t="shared" ca="1" si="26"/>
        <v>not include</v>
      </c>
    </row>
    <row r="220" spans="1:10" x14ac:dyDescent="0.2">
      <c r="A220" s="10">
        <f>IF(ISERROR(IF(A219=nper,"",A219+1))=TRUE,"",IF(A219=nper,"",A219+1))</f>
        <v>210</v>
      </c>
      <c r="B220" s="43">
        <f t="shared" si="27"/>
        <v>46757</v>
      </c>
      <c r="C220" s="46">
        <f>IF(A220="","",IF(OR(A220=nper,payment&gt;ROUND((1+rate)*G219,2)),ROUND((1+rate)*G219,2),payment))</f>
        <v>1574.78</v>
      </c>
      <c r="D220" s="28"/>
      <c r="E220" s="11">
        <f t="shared" si="21"/>
        <v>627.44000000000005</v>
      </c>
      <c r="F220" s="11">
        <f t="shared" si="22"/>
        <v>947.33999999999992</v>
      </c>
      <c r="G220" s="11">
        <f t="shared" si="23"/>
        <v>543199.24999999977</v>
      </c>
      <c r="H220" s="12">
        <f t="shared" si="24"/>
        <v>1</v>
      </c>
      <c r="I220" s="12">
        <f t="shared" si="25"/>
        <v>2028</v>
      </c>
      <c r="J220" s="12" t="str">
        <f t="shared" ca="1" si="26"/>
        <v>not include</v>
      </c>
    </row>
    <row r="221" spans="1:10" x14ac:dyDescent="0.2">
      <c r="A221" s="10">
        <f>IF(ISERROR(IF(A220=nper,"",A220+1))=TRUE,"",IF(A220=nper,"",A220+1))</f>
        <v>211</v>
      </c>
      <c r="B221" s="43">
        <f t="shared" si="27"/>
        <v>46771</v>
      </c>
      <c r="C221" s="46">
        <f>IF(A221="","",IF(OR(A221=nper,payment&gt;ROUND((1+rate)*G220,2)),ROUND((1+rate)*G220,2),payment))</f>
        <v>1574.78</v>
      </c>
      <c r="D221" s="28"/>
      <c r="E221" s="11">
        <f t="shared" si="21"/>
        <v>626.35</v>
      </c>
      <c r="F221" s="11">
        <f t="shared" si="22"/>
        <v>948.43</v>
      </c>
      <c r="G221" s="11">
        <f t="shared" si="23"/>
        <v>542250.81999999972</v>
      </c>
      <c r="H221" s="12">
        <f t="shared" si="24"/>
        <v>1</v>
      </c>
      <c r="I221" s="12">
        <f t="shared" si="25"/>
        <v>2028</v>
      </c>
      <c r="J221" s="12" t="str">
        <f t="shared" ca="1" si="26"/>
        <v>not include</v>
      </c>
    </row>
    <row r="222" spans="1:10" x14ac:dyDescent="0.2">
      <c r="A222" s="10">
        <f>IF(ISERROR(IF(A221=nper,"",A221+1))=TRUE,"",IF(A221=nper,"",A221+1))</f>
        <v>212</v>
      </c>
      <c r="B222" s="43">
        <f t="shared" si="27"/>
        <v>46785</v>
      </c>
      <c r="C222" s="46">
        <f>IF(A222="","",IF(OR(A222=nper,payment&gt;ROUND((1+rate)*G221,2)),ROUND((1+rate)*G221,2),payment))</f>
        <v>1574.78</v>
      </c>
      <c r="D222" s="28"/>
      <c r="E222" s="11">
        <f t="shared" si="21"/>
        <v>625.25</v>
      </c>
      <c r="F222" s="11">
        <f t="shared" si="22"/>
        <v>949.53</v>
      </c>
      <c r="G222" s="11">
        <f t="shared" si="23"/>
        <v>541301.28999999969</v>
      </c>
      <c r="H222" s="12">
        <f t="shared" si="24"/>
        <v>2</v>
      </c>
      <c r="I222" s="12">
        <f t="shared" si="25"/>
        <v>2028</v>
      </c>
      <c r="J222" s="12" t="str">
        <f t="shared" ca="1" si="26"/>
        <v>not include</v>
      </c>
    </row>
    <row r="223" spans="1:10" x14ac:dyDescent="0.2">
      <c r="A223" s="10">
        <f>IF(ISERROR(IF(A222=nper,"",A222+1))=TRUE,"",IF(A222=nper,"",A222+1))</f>
        <v>213</v>
      </c>
      <c r="B223" s="43">
        <f t="shared" si="27"/>
        <v>46799</v>
      </c>
      <c r="C223" s="46">
        <f>IF(A223="","",IF(OR(A223=nper,payment&gt;ROUND((1+rate)*G222,2)),ROUND((1+rate)*G222,2),payment))</f>
        <v>1574.78</v>
      </c>
      <c r="D223" s="28"/>
      <c r="E223" s="11">
        <f t="shared" si="21"/>
        <v>624.16</v>
      </c>
      <c r="F223" s="11">
        <f t="shared" si="22"/>
        <v>950.62</v>
      </c>
      <c r="G223" s="11">
        <f t="shared" si="23"/>
        <v>540350.66999999969</v>
      </c>
      <c r="H223" s="12">
        <f t="shared" si="24"/>
        <v>2</v>
      </c>
      <c r="I223" s="12">
        <f t="shared" si="25"/>
        <v>2028</v>
      </c>
      <c r="J223" s="12" t="str">
        <f t="shared" ca="1" si="26"/>
        <v>not include</v>
      </c>
    </row>
    <row r="224" spans="1:10" x14ac:dyDescent="0.2">
      <c r="A224" s="10">
        <f>IF(ISERROR(IF(A223=nper,"",A223+1))=TRUE,"",IF(A223=nper,"",A223+1))</f>
        <v>214</v>
      </c>
      <c r="B224" s="43">
        <f t="shared" si="27"/>
        <v>46813</v>
      </c>
      <c r="C224" s="46">
        <f>IF(A224="","",IF(OR(A224=nper,payment&gt;ROUND((1+rate)*G223,2)),ROUND((1+rate)*G223,2),payment))</f>
        <v>1574.78</v>
      </c>
      <c r="D224" s="28"/>
      <c r="E224" s="11">
        <f t="shared" si="21"/>
        <v>623.05999999999995</v>
      </c>
      <c r="F224" s="11">
        <f t="shared" si="22"/>
        <v>951.72</v>
      </c>
      <c r="G224" s="11">
        <f t="shared" si="23"/>
        <v>539398.94999999972</v>
      </c>
      <c r="H224" s="12">
        <f t="shared" si="24"/>
        <v>3</v>
      </c>
      <c r="I224" s="12">
        <f t="shared" si="25"/>
        <v>2028</v>
      </c>
      <c r="J224" s="12" t="str">
        <f t="shared" ca="1" si="26"/>
        <v>not include</v>
      </c>
    </row>
    <row r="225" spans="1:10" x14ac:dyDescent="0.2">
      <c r="A225" s="10">
        <f>IF(ISERROR(IF(A224=nper,"",A224+1))=TRUE,"",IF(A224=nper,"",A224+1))</f>
        <v>215</v>
      </c>
      <c r="B225" s="43">
        <f t="shared" si="27"/>
        <v>46827</v>
      </c>
      <c r="C225" s="46">
        <f>IF(A225="","",IF(OR(A225=nper,payment&gt;ROUND((1+rate)*G224,2)),ROUND((1+rate)*G224,2),payment))</f>
        <v>1574.78</v>
      </c>
      <c r="D225" s="28"/>
      <c r="E225" s="11">
        <f t="shared" si="21"/>
        <v>621.97</v>
      </c>
      <c r="F225" s="11">
        <f t="shared" si="22"/>
        <v>952.81</v>
      </c>
      <c r="G225" s="11">
        <f t="shared" si="23"/>
        <v>538446.13999999966</v>
      </c>
      <c r="H225" s="12">
        <f t="shared" si="24"/>
        <v>3</v>
      </c>
      <c r="I225" s="12">
        <f t="shared" si="25"/>
        <v>2028</v>
      </c>
      <c r="J225" s="12" t="str">
        <f t="shared" ca="1" si="26"/>
        <v>not include</v>
      </c>
    </row>
    <row r="226" spans="1:10" x14ac:dyDescent="0.2">
      <c r="A226" s="10">
        <f>IF(ISERROR(IF(A225=nper,"",A225+1))=TRUE,"",IF(A225=nper,"",A225+1))</f>
        <v>216</v>
      </c>
      <c r="B226" s="43">
        <f t="shared" si="27"/>
        <v>46841</v>
      </c>
      <c r="C226" s="46">
        <f>IF(A226="","",IF(OR(A226=nper,payment&gt;ROUND((1+rate)*G225,2)),ROUND((1+rate)*G225,2),payment))</f>
        <v>1574.78</v>
      </c>
      <c r="D226" s="28"/>
      <c r="E226" s="11">
        <f t="shared" si="21"/>
        <v>620.87</v>
      </c>
      <c r="F226" s="11">
        <f t="shared" si="22"/>
        <v>953.91</v>
      </c>
      <c r="G226" s="11">
        <f t="shared" si="23"/>
        <v>537492.22999999963</v>
      </c>
      <c r="H226" s="12">
        <f t="shared" si="24"/>
        <v>3</v>
      </c>
      <c r="I226" s="12">
        <f t="shared" si="25"/>
        <v>2028</v>
      </c>
      <c r="J226" s="12" t="str">
        <f t="shared" ca="1" si="26"/>
        <v>not include</v>
      </c>
    </row>
    <row r="227" spans="1:10" x14ac:dyDescent="0.2">
      <c r="A227" s="10">
        <f>IF(ISERROR(IF(A226=nper,"",A226+1))=TRUE,"",IF(A226=nper,"",A226+1))</f>
        <v>217</v>
      </c>
      <c r="B227" s="43">
        <f t="shared" si="27"/>
        <v>46855</v>
      </c>
      <c r="C227" s="46">
        <f>IF(A227="","",IF(OR(A227=nper,payment&gt;ROUND((1+rate)*G226,2)),ROUND((1+rate)*G226,2),payment))</f>
        <v>1574.78</v>
      </c>
      <c r="D227" s="28"/>
      <c r="E227" s="11">
        <f t="shared" si="21"/>
        <v>619.77</v>
      </c>
      <c r="F227" s="11">
        <f t="shared" si="22"/>
        <v>955.01</v>
      </c>
      <c r="G227" s="11">
        <f t="shared" si="23"/>
        <v>536537.21999999962</v>
      </c>
      <c r="H227" s="12">
        <f t="shared" si="24"/>
        <v>4</v>
      </c>
      <c r="I227" s="12">
        <f t="shared" si="25"/>
        <v>2028</v>
      </c>
      <c r="J227" s="12" t="str">
        <f t="shared" ca="1" si="26"/>
        <v>not include</v>
      </c>
    </row>
    <row r="228" spans="1:10" x14ac:dyDescent="0.2">
      <c r="A228" s="10">
        <f>IF(ISERROR(IF(A227=nper,"",A227+1))=TRUE,"",IF(A227=nper,"",A227+1))</f>
        <v>218</v>
      </c>
      <c r="B228" s="43">
        <f t="shared" si="27"/>
        <v>46869</v>
      </c>
      <c r="C228" s="46">
        <f>IF(A228="","",IF(OR(A228=nper,payment&gt;ROUND((1+rate)*G227,2)),ROUND((1+rate)*G227,2),payment))</f>
        <v>1574.78</v>
      </c>
      <c r="D228" s="28"/>
      <c r="E228" s="11">
        <f t="shared" si="21"/>
        <v>618.66999999999996</v>
      </c>
      <c r="F228" s="11">
        <f t="shared" si="22"/>
        <v>956.11</v>
      </c>
      <c r="G228" s="11">
        <f t="shared" si="23"/>
        <v>535581.10999999964</v>
      </c>
      <c r="H228" s="12">
        <f t="shared" si="24"/>
        <v>4</v>
      </c>
      <c r="I228" s="12">
        <f t="shared" si="25"/>
        <v>2028</v>
      </c>
      <c r="J228" s="12" t="str">
        <f t="shared" ca="1" si="26"/>
        <v>not include</v>
      </c>
    </row>
    <row r="229" spans="1:10" x14ac:dyDescent="0.2">
      <c r="A229" s="10">
        <f>IF(ISERROR(IF(A228=nper,"",A228+1))=TRUE,"",IF(A228=nper,"",A228+1))</f>
        <v>219</v>
      </c>
      <c r="B229" s="43">
        <f t="shared" si="27"/>
        <v>46883</v>
      </c>
      <c r="C229" s="46">
        <f>IF(A229="","",IF(OR(A229=nper,payment&gt;ROUND((1+rate)*G228,2)),ROUND((1+rate)*G228,2),payment))</f>
        <v>1574.78</v>
      </c>
      <c r="D229" s="28"/>
      <c r="E229" s="11">
        <f t="shared" si="21"/>
        <v>617.55999999999995</v>
      </c>
      <c r="F229" s="11">
        <f t="shared" si="22"/>
        <v>957.22</v>
      </c>
      <c r="G229" s="11">
        <f t="shared" si="23"/>
        <v>534623.88999999966</v>
      </c>
      <c r="H229" s="12">
        <f t="shared" si="24"/>
        <v>5</v>
      </c>
      <c r="I229" s="12">
        <f t="shared" si="25"/>
        <v>2028</v>
      </c>
      <c r="J229" s="12" t="str">
        <f t="shared" ca="1" si="26"/>
        <v>not include</v>
      </c>
    </row>
    <row r="230" spans="1:10" x14ac:dyDescent="0.2">
      <c r="A230" s="10">
        <f>IF(ISERROR(IF(A229=nper,"",A229+1))=TRUE,"",IF(A229=nper,"",A229+1))</f>
        <v>220</v>
      </c>
      <c r="B230" s="43">
        <f t="shared" si="27"/>
        <v>46897</v>
      </c>
      <c r="C230" s="46">
        <f>IF(A230="","",IF(OR(A230=nper,payment&gt;ROUND((1+rate)*G229,2)),ROUND((1+rate)*G229,2),payment))</f>
        <v>1574.78</v>
      </c>
      <c r="D230" s="28"/>
      <c r="E230" s="11">
        <f t="shared" si="21"/>
        <v>616.46</v>
      </c>
      <c r="F230" s="11">
        <f t="shared" si="22"/>
        <v>958.31999999999994</v>
      </c>
      <c r="G230" s="11">
        <f t="shared" si="23"/>
        <v>533665.56999999972</v>
      </c>
      <c r="H230" s="12">
        <f t="shared" si="24"/>
        <v>5</v>
      </c>
      <c r="I230" s="12">
        <f t="shared" si="25"/>
        <v>2028</v>
      </c>
      <c r="J230" s="12" t="str">
        <f t="shared" ca="1" si="26"/>
        <v>not include</v>
      </c>
    </row>
    <row r="231" spans="1:10" x14ac:dyDescent="0.2">
      <c r="A231" s="10">
        <f>IF(ISERROR(IF(A230=nper,"",A230+1))=TRUE,"",IF(A230=nper,"",A230+1))</f>
        <v>221</v>
      </c>
      <c r="B231" s="43">
        <f t="shared" si="27"/>
        <v>46911</v>
      </c>
      <c r="C231" s="46">
        <f>IF(A231="","",IF(OR(A231=nper,payment&gt;ROUND((1+rate)*G230,2)),ROUND((1+rate)*G230,2),payment))</f>
        <v>1574.78</v>
      </c>
      <c r="D231" s="28"/>
      <c r="E231" s="11">
        <f t="shared" si="21"/>
        <v>615.35</v>
      </c>
      <c r="F231" s="11">
        <f t="shared" si="22"/>
        <v>959.43</v>
      </c>
      <c r="G231" s="11">
        <f t="shared" si="23"/>
        <v>532706.13999999966</v>
      </c>
      <c r="H231" s="12">
        <f t="shared" si="24"/>
        <v>6</v>
      </c>
      <c r="I231" s="12">
        <f t="shared" si="25"/>
        <v>2028</v>
      </c>
      <c r="J231" s="12" t="str">
        <f t="shared" ca="1" si="26"/>
        <v>not include</v>
      </c>
    </row>
    <row r="232" spans="1:10" x14ac:dyDescent="0.2">
      <c r="A232" s="10">
        <f>IF(ISERROR(IF(A231=nper,"",A231+1))=TRUE,"",IF(A231=nper,"",A231+1))</f>
        <v>222</v>
      </c>
      <c r="B232" s="43">
        <f t="shared" si="27"/>
        <v>46925</v>
      </c>
      <c r="C232" s="46">
        <f>IF(A232="","",IF(OR(A232=nper,payment&gt;ROUND((1+rate)*G231,2)),ROUND((1+rate)*G231,2),payment))</f>
        <v>1574.78</v>
      </c>
      <c r="D232" s="28"/>
      <c r="E232" s="11">
        <f t="shared" si="21"/>
        <v>614.25</v>
      </c>
      <c r="F232" s="11">
        <f t="shared" si="22"/>
        <v>960.53</v>
      </c>
      <c r="G232" s="11">
        <f t="shared" si="23"/>
        <v>531745.60999999964</v>
      </c>
      <c r="H232" s="12">
        <f t="shared" si="24"/>
        <v>6</v>
      </c>
      <c r="I232" s="12">
        <f t="shared" si="25"/>
        <v>2028</v>
      </c>
      <c r="J232" s="12" t="str">
        <f t="shared" ca="1" si="26"/>
        <v>not include</v>
      </c>
    </row>
    <row r="233" spans="1:10" x14ac:dyDescent="0.2">
      <c r="A233" s="10">
        <f>IF(ISERROR(IF(A232=nper,"",A232+1))=TRUE,"",IF(A232=nper,"",A232+1))</f>
        <v>223</v>
      </c>
      <c r="B233" s="43">
        <f t="shared" si="27"/>
        <v>46939</v>
      </c>
      <c r="C233" s="46">
        <f>IF(A233="","",IF(OR(A233=nper,payment&gt;ROUND((1+rate)*G232,2)),ROUND((1+rate)*G232,2),payment))</f>
        <v>1574.78</v>
      </c>
      <c r="D233" s="28"/>
      <c r="E233" s="11">
        <f t="shared" si="21"/>
        <v>613.14</v>
      </c>
      <c r="F233" s="11">
        <f t="shared" si="22"/>
        <v>961.64</v>
      </c>
      <c r="G233" s="11">
        <f t="shared" si="23"/>
        <v>530783.96999999962</v>
      </c>
      <c r="H233" s="12">
        <f t="shared" si="24"/>
        <v>7</v>
      </c>
      <c r="I233" s="12">
        <f t="shared" si="25"/>
        <v>2028</v>
      </c>
      <c r="J233" s="12" t="str">
        <f t="shared" ca="1" si="26"/>
        <v>not include</v>
      </c>
    </row>
    <row r="234" spans="1:10" x14ac:dyDescent="0.2">
      <c r="A234" s="10">
        <f>IF(ISERROR(IF(A233=nper,"",A233+1))=TRUE,"",IF(A233=nper,"",A233+1))</f>
        <v>224</v>
      </c>
      <c r="B234" s="43">
        <f t="shared" si="27"/>
        <v>46953</v>
      </c>
      <c r="C234" s="46">
        <f>IF(A234="","",IF(OR(A234=nper,payment&gt;ROUND((1+rate)*G233,2)),ROUND((1+rate)*G233,2),payment))</f>
        <v>1574.78</v>
      </c>
      <c r="D234" s="28"/>
      <c r="E234" s="11">
        <f t="shared" si="21"/>
        <v>612.03</v>
      </c>
      <c r="F234" s="11">
        <f t="shared" si="22"/>
        <v>962.75</v>
      </c>
      <c r="G234" s="11">
        <f t="shared" si="23"/>
        <v>529821.21999999962</v>
      </c>
      <c r="H234" s="12">
        <f t="shared" si="24"/>
        <v>7</v>
      </c>
      <c r="I234" s="12">
        <f t="shared" si="25"/>
        <v>2028</v>
      </c>
      <c r="J234" s="12" t="str">
        <f t="shared" ca="1" si="26"/>
        <v>not include</v>
      </c>
    </row>
    <row r="235" spans="1:10" x14ac:dyDescent="0.2">
      <c r="A235" s="10">
        <f>IF(ISERROR(IF(A234=nper,"",A234+1))=TRUE,"",IF(A234=nper,"",A234+1))</f>
        <v>225</v>
      </c>
      <c r="B235" s="43">
        <f t="shared" si="27"/>
        <v>46967</v>
      </c>
      <c r="C235" s="46">
        <f>IF(A235="","",IF(OR(A235=nper,payment&gt;ROUND((1+rate)*G234,2)),ROUND((1+rate)*G234,2),payment))</f>
        <v>1574.78</v>
      </c>
      <c r="D235" s="28"/>
      <c r="E235" s="11">
        <f t="shared" si="21"/>
        <v>610.91999999999996</v>
      </c>
      <c r="F235" s="11">
        <f t="shared" si="22"/>
        <v>963.86</v>
      </c>
      <c r="G235" s="11">
        <f t="shared" si="23"/>
        <v>528857.35999999964</v>
      </c>
      <c r="H235" s="12">
        <f t="shared" si="24"/>
        <v>8</v>
      </c>
      <c r="I235" s="12">
        <f t="shared" si="25"/>
        <v>2028</v>
      </c>
      <c r="J235" s="12" t="str">
        <f t="shared" ca="1" si="26"/>
        <v>not include</v>
      </c>
    </row>
    <row r="236" spans="1:10" x14ac:dyDescent="0.2">
      <c r="A236" s="10">
        <f>IF(ISERROR(IF(A235=nper,"",A235+1))=TRUE,"",IF(A235=nper,"",A235+1))</f>
        <v>226</v>
      </c>
      <c r="B236" s="43">
        <f t="shared" si="27"/>
        <v>46981</v>
      </c>
      <c r="C236" s="46">
        <f>IF(A236="","",IF(OR(A236=nper,payment&gt;ROUND((1+rate)*G235,2)),ROUND((1+rate)*G235,2),payment))</f>
        <v>1574.78</v>
      </c>
      <c r="D236" s="28"/>
      <c r="E236" s="11">
        <f t="shared" si="21"/>
        <v>609.80999999999995</v>
      </c>
      <c r="F236" s="11">
        <f t="shared" si="22"/>
        <v>964.97</v>
      </c>
      <c r="G236" s="11">
        <f t="shared" si="23"/>
        <v>527892.38999999966</v>
      </c>
      <c r="H236" s="12">
        <f t="shared" si="24"/>
        <v>8</v>
      </c>
      <c r="I236" s="12">
        <f t="shared" si="25"/>
        <v>2028</v>
      </c>
      <c r="J236" s="12" t="str">
        <f t="shared" ca="1" si="26"/>
        <v>not include</v>
      </c>
    </row>
    <row r="237" spans="1:10" x14ac:dyDescent="0.2">
      <c r="A237" s="10">
        <f>IF(ISERROR(IF(A236=nper,"",A236+1))=TRUE,"",IF(A236=nper,"",A236+1))</f>
        <v>227</v>
      </c>
      <c r="B237" s="43">
        <f t="shared" si="27"/>
        <v>46995</v>
      </c>
      <c r="C237" s="46">
        <f>IF(A237="","",IF(OR(A237=nper,payment&gt;ROUND((1+rate)*G236,2)),ROUND((1+rate)*G236,2),payment))</f>
        <v>1574.78</v>
      </c>
      <c r="D237" s="28"/>
      <c r="E237" s="11">
        <f t="shared" si="21"/>
        <v>608.70000000000005</v>
      </c>
      <c r="F237" s="11">
        <f t="shared" si="22"/>
        <v>966.07999999999993</v>
      </c>
      <c r="G237" s="11">
        <f t="shared" si="23"/>
        <v>526926.30999999971</v>
      </c>
      <c r="H237" s="12">
        <f t="shared" si="24"/>
        <v>8</v>
      </c>
      <c r="I237" s="12">
        <f t="shared" si="25"/>
        <v>2028</v>
      </c>
      <c r="J237" s="12" t="str">
        <f t="shared" ca="1" si="26"/>
        <v>not include</v>
      </c>
    </row>
    <row r="238" spans="1:10" x14ac:dyDescent="0.2">
      <c r="A238" s="10">
        <f>IF(ISERROR(IF(A237=nper,"",A237+1))=TRUE,"",IF(A237=nper,"",A237+1))</f>
        <v>228</v>
      </c>
      <c r="B238" s="43">
        <f t="shared" si="27"/>
        <v>47009</v>
      </c>
      <c r="C238" s="46">
        <f>IF(A238="","",IF(OR(A238=nper,payment&gt;ROUND((1+rate)*G237,2)),ROUND((1+rate)*G237,2),payment))</f>
        <v>1574.78</v>
      </c>
      <c r="D238" s="28"/>
      <c r="E238" s="11">
        <f t="shared" si="21"/>
        <v>607.58000000000004</v>
      </c>
      <c r="F238" s="11">
        <f t="shared" si="22"/>
        <v>967.19999999999993</v>
      </c>
      <c r="G238" s="11">
        <f t="shared" si="23"/>
        <v>525959.10999999975</v>
      </c>
      <c r="H238" s="12">
        <f t="shared" si="24"/>
        <v>9</v>
      </c>
      <c r="I238" s="12">
        <f t="shared" si="25"/>
        <v>2028</v>
      </c>
      <c r="J238" s="12" t="str">
        <f t="shared" ca="1" si="26"/>
        <v>not include</v>
      </c>
    </row>
    <row r="239" spans="1:10" x14ac:dyDescent="0.2">
      <c r="A239" s="10">
        <f>IF(ISERROR(IF(A238=nper,"",A238+1))=TRUE,"",IF(A238=nper,"",A238+1))</f>
        <v>229</v>
      </c>
      <c r="B239" s="43">
        <f t="shared" si="27"/>
        <v>47023</v>
      </c>
      <c r="C239" s="46">
        <f>IF(A239="","",IF(OR(A239=nper,payment&gt;ROUND((1+rate)*G238,2)),ROUND((1+rate)*G238,2),payment))</f>
        <v>1574.78</v>
      </c>
      <c r="D239" s="28"/>
      <c r="E239" s="11">
        <f t="shared" si="21"/>
        <v>606.47</v>
      </c>
      <c r="F239" s="11">
        <f t="shared" si="22"/>
        <v>968.31</v>
      </c>
      <c r="G239" s="11">
        <f t="shared" si="23"/>
        <v>524990.7999999997</v>
      </c>
      <c r="H239" s="12">
        <f t="shared" si="24"/>
        <v>9</v>
      </c>
      <c r="I239" s="12">
        <f t="shared" si="25"/>
        <v>2028</v>
      </c>
      <c r="J239" s="12" t="str">
        <f t="shared" ca="1" si="26"/>
        <v>not include</v>
      </c>
    </row>
    <row r="240" spans="1:10" x14ac:dyDescent="0.2">
      <c r="A240" s="10">
        <f>IF(ISERROR(IF(A239=nper,"",A239+1))=TRUE,"",IF(A239=nper,"",A239+1))</f>
        <v>230</v>
      </c>
      <c r="B240" s="43">
        <f t="shared" si="27"/>
        <v>47037</v>
      </c>
      <c r="C240" s="46">
        <f>IF(A240="","",IF(OR(A240=nper,payment&gt;ROUND((1+rate)*G239,2)),ROUND((1+rate)*G239,2),payment))</f>
        <v>1574.78</v>
      </c>
      <c r="D240" s="28"/>
      <c r="E240" s="11">
        <f t="shared" si="21"/>
        <v>605.35</v>
      </c>
      <c r="F240" s="11">
        <f t="shared" si="22"/>
        <v>969.43</v>
      </c>
      <c r="G240" s="11">
        <f t="shared" si="23"/>
        <v>524021.3699999997</v>
      </c>
      <c r="H240" s="12">
        <f t="shared" si="24"/>
        <v>10</v>
      </c>
      <c r="I240" s="12">
        <f t="shared" si="25"/>
        <v>2028</v>
      </c>
      <c r="J240" s="12" t="str">
        <f t="shared" ca="1" si="26"/>
        <v>not include</v>
      </c>
    </row>
    <row r="241" spans="1:10" x14ac:dyDescent="0.2">
      <c r="A241" s="10">
        <f>IF(ISERROR(IF(A240=nper,"",A240+1))=TRUE,"",IF(A240=nper,"",A240+1))</f>
        <v>231</v>
      </c>
      <c r="B241" s="43">
        <f t="shared" si="27"/>
        <v>47051</v>
      </c>
      <c r="C241" s="46">
        <f>IF(A241="","",IF(OR(A241=nper,payment&gt;ROUND((1+rate)*G240,2)),ROUND((1+rate)*G240,2),payment))</f>
        <v>1574.78</v>
      </c>
      <c r="D241" s="28"/>
      <c r="E241" s="11">
        <f t="shared" si="21"/>
        <v>604.23</v>
      </c>
      <c r="F241" s="11">
        <f t="shared" si="22"/>
        <v>970.55</v>
      </c>
      <c r="G241" s="11">
        <f t="shared" si="23"/>
        <v>523050.81999999972</v>
      </c>
      <c r="H241" s="12">
        <f t="shared" si="24"/>
        <v>10</v>
      </c>
      <c r="I241" s="12">
        <f t="shared" si="25"/>
        <v>2028</v>
      </c>
      <c r="J241" s="12" t="str">
        <f t="shared" ca="1" si="26"/>
        <v>not include</v>
      </c>
    </row>
    <row r="242" spans="1:10" x14ac:dyDescent="0.2">
      <c r="A242" s="10">
        <f>IF(ISERROR(IF(A241=nper,"",A241+1))=TRUE,"",IF(A241=nper,"",A241+1))</f>
        <v>232</v>
      </c>
      <c r="B242" s="43">
        <f t="shared" si="27"/>
        <v>47065</v>
      </c>
      <c r="C242" s="46">
        <f>IF(A242="","",IF(OR(A242=nper,payment&gt;ROUND((1+rate)*G241,2)),ROUND((1+rate)*G241,2),payment))</f>
        <v>1574.78</v>
      </c>
      <c r="D242" s="28"/>
      <c r="E242" s="11">
        <f t="shared" si="21"/>
        <v>603.11</v>
      </c>
      <c r="F242" s="11">
        <f t="shared" si="22"/>
        <v>971.67</v>
      </c>
      <c r="G242" s="11">
        <f t="shared" si="23"/>
        <v>522079.14999999973</v>
      </c>
      <c r="H242" s="12">
        <f t="shared" si="24"/>
        <v>11</v>
      </c>
      <c r="I242" s="12">
        <f t="shared" si="25"/>
        <v>2028</v>
      </c>
      <c r="J242" s="12" t="str">
        <f t="shared" ca="1" si="26"/>
        <v>not include</v>
      </c>
    </row>
    <row r="243" spans="1:10" x14ac:dyDescent="0.2">
      <c r="A243" s="10">
        <f>IF(ISERROR(IF(A242=nper,"",A242+1))=TRUE,"",IF(A242=nper,"",A242+1))</f>
        <v>233</v>
      </c>
      <c r="B243" s="43">
        <f t="shared" si="27"/>
        <v>47079</v>
      </c>
      <c r="C243" s="46">
        <f>IF(A243="","",IF(OR(A243=nper,payment&gt;ROUND((1+rate)*G242,2)),ROUND((1+rate)*G242,2),payment))</f>
        <v>1574.78</v>
      </c>
      <c r="D243" s="28"/>
      <c r="E243" s="11">
        <f t="shared" si="21"/>
        <v>601.99</v>
      </c>
      <c r="F243" s="11">
        <f t="shared" si="22"/>
        <v>972.79</v>
      </c>
      <c r="G243" s="11">
        <f t="shared" si="23"/>
        <v>521106.35999999975</v>
      </c>
      <c r="H243" s="12">
        <f t="shared" si="24"/>
        <v>11</v>
      </c>
      <c r="I243" s="12">
        <f t="shared" si="25"/>
        <v>2028</v>
      </c>
      <c r="J243" s="12" t="str">
        <f t="shared" ca="1" si="26"/>
        <v>not include</v>
      </c>
    </row>
    <row r="244" spans="1:10" x14ac:dyDescent="0.2">
      <c r="A244" s="10">
        <f>IF(ISERROR(IF(A243=nper,"",A243+1))=TRUE,"",IF(A243=nper,"",A243+1))</f>
        <v>234</v>
      </c>
      <c r="B244" s="43">
        <f t="shared" si="27"/>
        <v>47093</v>
      </c>
      <c r="C244" s="46">
        <f>IF(A244="","",IF(OR(A244=nper,payment&gt;ROUND((1+rate)*G243,2)),ROUND((1+rate)*G243,2),payment))</f>
        <v>1574.78</v>
      </c>
      <c r="D244" s="28"/>
      <c r="E244" s="11">
        <f t="shared" si="21"/>
        <v>600.87</v>
      </c>
      <c r="F244" s="11">
        <f t="shared" si="22"/>
        <v>973.91</v>
      </c>
      <c r="G244" s="11">
        <f t="shared" si="23"/>
        <v>520132.44999999978</v>
      </c>
      <c r="H244" s="12">
        <f t="shared" si="24"/>
        <v>12</v>
      </c>
      <c r="I244" s="12">
        <f t="shared" si="25"/>
        <v>2028</v>
      </c>
      <c r="J244" s="12" t="str">
        <f t="shared" ca="1" si="26"/>
        <v>not include</v>
      </c>
    </row>
    <row r="245" spans="1:10" x14ac:dyDescent="0.2">
      <c r="A245" s="10">
        <f>IF(ISERROR(IF(A244=nper,"",A244+1))=TRUE,"",IF(A244=nper,"",A244+1))</f>
        <v>235</v>
      </c>
      <c r="B245" s="43">
        <f t="shared" si="27"/>
        <v>47107</v>
      </c>
      <c r="C245" s="46">
        <f>IF(A245="","",IF(OR(A245=nper,payment&gt;ROUND((1+rate)*G244,2)),ROUND((1+rate)*G244,2),payment))</f>
        <v>1574.78</v>
      </c>
      <c r="D245" s="28"/>
      <c r="E245" s="11">
        <f t="shared" si="21"/>
        <v>599.75</v>
      </c>
      <c r="F245" s="11">
        <f t="shared" si="22"/>
        <v>975.03</v>
      </c>
      <c r="G245" s="11">
        <f t="shared" si="23"/>
        <v>519157.41999999975</v>
      </c>
      <c r="H245" s="12">
        <f t="shared" si="24"/>
        <v>12</v>
      </c>
      <c r="I245" s="12">
        <f t="shared" si="25"/>
        <v>2028</v>
      </c>
      <c r="J245" s="12" t="str">
        <f t="shared" ca="1" si="26"/>
        <v>not include</v>
      </c>
    </row>
    <row r="246" spans="1:10" x14ac:dyDescent="0.2">
      <c r="A246" s="10">
        <f>IF(ISERROR(IF(A245=nper,"",A245+1))=TRUE,"",IF(A245=nper,"",A245+1))</f>
        <v>236</v>
      </c>
      <c r="B246" s="43">
        <f t="shared" si="27"/>
        <v>47121</v>
      </c>
      <c r="C246" s="46">
        <f>IF(A246="","",IF(OR(A246=nper,payment&gt;ROUND((1+rate)*G245,2)),ROUND((1+rate)*G245,2),payment))</f>
        <v>1574.78</v>
      </c>
      <c r="D246" s="28"/>
      <c r="E246" s="11">
        <f t="shared" si="21"/>
        <v>598.63</v>
      </c>
      <c r="F246" s="11">
        <f t="shared" si="22"/>
        <v>976.15</v>
      </c>
      <c r="G246" s="11">
        <f t="shared" si="23"/>
        <v>518181.26999999973</v>
      </c>
      <c r="H246" s="12">
        <f t="shared" si="24"/>
        <v>1</v>
      </c>
      <c r="I246" s="12">
        <f t="shared" si="25"/>
        <v>2029</v>
      </c>
      <c r="J246" s="12" t="str">
        <f t="shared" ca="1" si="26"/>
        <v>not include</v>
      </c>
    </row>
    <row r="247" spans="1:10" x14ac:dyDescent="0.2">
      <c r="A247" s="10">
        <f>IF(ISERROR(IF(A246=nper,"",A246+1))=TRUE,"",IF(A246=nper,"",A246+1))</f>
        <v>237</v>
      </c>
      <c r="B247" s="43">
        <f t="shared" si="27"/>
        <v>47135</v>
      </c>
      <c r="C247" s="46">
        <f>IF(A247="","",IF(OR(A247=nper,payment&gt;ROUND((1+rate)*G246,2)),ROUND((1+rate)*G246,2),payment))</f>
        <v>1574.78</v>
      </c>
      <c r="D247" s="28"/>
      <c r="E247" s="11">
        <f t="shared" si="21"/>
        <v>597.5</v>
      </c>
      <c r="F247" s="11">
        <f t="shared" si="22"/>
        <v>977.28</v>
      </c>
      <c r="G247" s="11">
        <f t="shared" si="23"/>
        <v>517203.9899999997</v>
      </c>
      <c r="H247" s="12">
        <f t="shared" si="24"/>
        <v>1</v>
      </c>
      <c r="I247" s="12">
        <f t="shared" si="25"/>
        <v>2029</v>
      </c>
      <c r="J247" s="12" t="str">
        <f t="shared" ca="1" si="26"/>
        <v>not include</v>
      </c>
    </row>
    <row r="248" spans="1:10" x14ac:dyDescent="0.2">
      <c r="A248" s="10">
        <f>IF(ISERROR(IF(A247=nper,"",A247+1))=TRUE,"",IF(A247=nper,"",A247+1))</f>
        <v>238</v>
      </c>
      <c r="B248" s="43">
        <f t="shared" si="27"/>
        <v>47149</v>
      </c>
      <c r="C248" s="46">
        <f>IF(A248="","",IF(OR(A248=nper,payment&gt;ROUND((1+rate)*G247,2)),ROUND((1+rate)*G247,2),payment))</f>
        <v>1574.78</v>
      </c>
      <c r="D248" s="28"/>
      <c r="E248" s="11">
        <f t="shared" si="21"/>
        <v>596.37</v>
      </c>
      <c r="F248" s="11">
        <f t="shared" si="22"/>
        <v>978.41</v>
      </c>
      <c r="G248" s="11">
        <f t="shared" si="23"/>
        <v>516225.57999999973</v>
      </c>
      <c r="H248" s="12">
        <f t="shared" si="24"/>
        <v>1</v>
      </c>
      <c r="I248" s="12">
        <f t="shared" si="25"/>
        <v>2029</v>
      </c>
      <c r="J248" s="12" t="str">
        <f t="shared" ca="1" si="26"/>
        <v>not include</v>
      </c>
    </row>
    <row r="249" spans="1:10" x14ac:dyDescent="0.2">
      <c r="A249" s="10">
        <f>IF(ISERROR(IF(A248=nper,"",A248+1))=TRUE,"",IF(A248=nper,"",A248+1))</f>
        <v>239</v>
      </c>
      <c r="B249" s="43">
        <f t="shared" si="27"/>
        <v>47163</v>
      </c>
      <c r="C249" s="46">
        <f>IF(A249="","",IF(OR(A249=nper,payment&gt;ROUND((1+rate)*G248,2)),ROUND((1+rate)*G248,2),payment))</f>
        <v>1574.78</v>
      </c>
      <c r="D249" s="28"/>
      <c r="E249" s="11">
        <f t="shared" si="21"/>
        <v>595.24</v>
      </c>
      <c r="F249" s="11">
        <f t="shared" si="22"/>
        <v>979.54</v>
      </c>
      <c r="G249" s="11">
        <f t="shared" si="23"/>
        <v>515246.03999999975</v>
      </c>
      <c r="H249" s="12">
        <f t="shared" si="24"/>
        <v>2</v>
      </c>
      <c r="I249" s="12">
        <f t="shared" si="25"/>
        <v>2029</v>
      </c>
      <c r="J249" s="12" t="str">
        <f t="shared" ca="1" si="26"/>
        <v>not include</v>
      </c>
    </row>
    <row r="250" spans="1:10" x14ac:dyDescent="0.2">
      <c r="A250" s="10">
        <f>IF(ISERROR(IF(A249=nper,"",A249+1))=TRUE,"",IF(A249=nper,"",A249+1))</f>
        <v>240</v>
      </c>
      <c r="B250" s="43">
        <f t="shared" si="27"/>
        <v>47177</v>
      </c>
      <c r="C250" s="46">
        <f>IF(A250="","",IF(OR(A250=nper,payment&gt;ROUND((1+rate)*G249,2)),ROUND((1+rate)*G249,2),payment))</f>
        <v>1574.78</v>
      </c>
      <c r="D250" s="28"/>
      <c r="E250" s="11">
        <f t="shared" si="21"/>
        <v>594.12</v>
      </c>
      <c r="F250" s="11">
        <f t="shared" si="22"/>
        <v>980.66</v>
      </c>
      <c r="G250" s="11">
        <f t="shared" si="23"/>
        <v>514265.37999999977</v>
      </c>
      <c r="H250" s="12">
        <f t="shared" si="24"/>
        <v>2</v>
      </c>
      <c r="I250" s="12">
        <f t="shared" si="25"/>
        <v>2029</v>
      </c>
      <c r="J250" s="12" t="str">
        <f t="shared" ca="1" si="26"/>
        <v>not include</v>
      </c>
    </row>
    <row r="251" spans="1:10" x14ac:dyDescent="0.2">
      <c r="A251" s="10">
        <f>IF(ISERROR(IF(A250=nper,"",A250+1))=TRUE,"",IF(A250=nper,"",A250+1))</f>
        <v>241</v>
      </c>
      <c r="B251" s="43">
        <f t="shared" si="27"/>
        <v>47191</v>
      </c>
      <c r="C251" s="46">
        <f>IF(A251="","",IF(OR(A251=nper,payment&gt;ROUND((1+rate)*G250,2)),ROUND((1+rate)*G250,2),payment))</f>
        <v>1574.78</v>
      </c>
      <c r="D251" s="28"/>
      <c r="E251" s="11">
        <f t="shared" si="21"/>
        <v>592.98</v>
      </c>
      <c r="F251" s="11">
        <f t="shared" si="22"/>
        <v>981.8</v>
      </c>
      <c r="G251" s="11">
        <f t="shared" si="23"/>
        <v>513283.57999999978</v>
      </c>
      <c r="H251" s="12">
        <f t="shared" si="24"/>
        <v>3</v>
      </c>
      <c r="I251" s="12">
        <f t="shared" si="25"/>
        <v>2029</v>
      </c>
      <c r="J251" s="12" t="str">
        <f t="shared" ca="1" si="26"/>
        <v>not include</v>
      </c>
    </row>
    <row r="252" spans="1:10" x14ac:dyDescent="0.2">
      <c r="A252" s="10">
        <f>IF(ISERROR(IF(A251=nper,"",A251+1))=TRUE,"",IF(A251=nper,"",A251+1))</f>
        <v>242</v>
      </c>
      <c r="B252" s="43">
        <f t="shared" si="27"/>
        <v>47205</v>
      </c>
      <c r="C252" s="46">
        <f>IF(A252="","",IF(OR(A252=nper,payment&gt;ROUND((1+rate)*G251,2)),ROUND((1+rate)*G251,2),payment))</f>
        <v>1574.78</v>
      </c>
      <c r="D252" s="28"/>
      <c r="E252" s="11">
        <f t="shared" si="21"/>
        <v>591.85</v>
      </c>
      <c r="F252" s="11">
        <f t="shared" si="22"/>
        <v>982.93</v>
      </c>
      <c r="G252" s="11">
        <f t="shared" si="23"/>
        <v>512300.64999999979</v>
      </c>
      <c r="H252" s="12">
        <f t="shared" si="24"/>
        <v>3</v>
      </c>
      <c r="I252" s="12">
        <f t="shared" si="25"/>
        <v>2029</v>
      </c>
      <c r="J252" s="12" t="str">
        <f t="shared" ca="1" si="26"/>
        <v>not include</v>
      </c>
    </row>
    <row r="253" spans="1:10" x14ac:dyDescent="0.2">
      <c r="A253" s="10">
        <f>IF(ISERROR(IF(A252=nper,"",A252+1))=TRUE,"",IF(A252=nper,"",A252+1))</f>
        <v>243</v>
      </c>
      <c r="B253" s="43">
        <f t="shared" si="27"/>
        <v>47219</v>
      </c>
      <c r="C253" s="46">
        <f>IF(A253="","",IF(OR(A253=nper,payment&gt;ROUND((1+rate)*G252,2)),ROUND((1+rate)*G252,2),payment))</f>
        <v>1574.78</v>
      </c>
      <c r="D253" s="28"/>
      <c r="E253" s="11">
        <f t="shared" si="21"/>
        <v>590.72</v>
      </c>
      <c r="F253" s="11">
        <f t="shared" si="22"/>
        <v>984.06</v>
      </c>
      <c r="G253" s="11">
        <f t="shared" si="23"/>
        <v>511316.58999999979</v>
      </c>
      <c r="H253" s="12">
        <f t="shared" si="24"/>
        <v>4</v>
      </c>
      <c r="I253" s="12">
        <f t="shared" si="25"/>
        <v>2029</v>
      </c>
      <c r="J253" s="12" t="str">
        <f t="shared" ca="1" si="26"/>
        <v>not include</v>
      </c>
    </row>
    <row r="254" spans="1:10" x14ac:dyDescent="0.2">
      <c r="A254" s="10">
        <f>IF(ISERROR(IF(A253=nper,"",A253+1))=TRUE,"",IF(A253=nper,"",A253+1))</f>
        <v>244</v>
      </c>
      <c r="B254" s="43">
        <f t="shared" si="27"/>
        <v>47233</v>
      </c>
      <c r="C254" s="46">
        <f>IF(A254="","",IF(OR(A254=nper,payment&gt;ROUND((1+rate)*G253,2)),ROUND((1+rate)*G253,2),payment))</f>
        <v>1574.78</v>
      </c>
      <c r="D254" s="28"/>
      <c r="E254" s="11">
        <f t="shared" si="21"/>
        <v>589.58000000000004</v>
      </c>
      <c r="F254" s="11">
        <f t="shared" si="22"/>
        <v>985.19999999999993</v>
      </c>
      <c r="G254" s="11">
        <f t="shared" si="23"/>
        <v>510331.38999999978</v>
      </c>
      <c r="H254" s="12">
        <f t="shared" si="24"/>
        <v>4</v>
      </c>
      <c r="I254" s="12">
        <f t="shared" si="25"/>
        <v>2029</v>
      </c>
      <c r="J254" s="12" t="str">
        <f t="shared" ca="1" si="26"/>
        <v>not include</v>
      </c>
    </row>
    <row r="255" spans="1:10" x14ac:dyDescent="0.2">
      <c r="A255" s="10">
        <f>IF(ISERROR(IF(A254=nper,"",A254+1))=TRUE,"",IF(A254=nper,"",A254+1))</f>
        <v>245</v>
      </c>
      <c r="B255" s="43">
        <f t="shared" si="27"/>
        <v>47247</v>
      </c>
      <c r="C255" s="46">
        <f>IF(A255="","",IF(OR(A255=nper,payment&gt;ROUND((1+rate)*G254,2)),ROUND((1+rate)*G254,2),payment))</f>
        <v>1574.78</v>
      </c>
      <c r="D255" s="28"/>
      <c r="E255" s="11">
        <f t="shared" si="21"/>
        <v>588.45000000000005</v>
      </c>
      <c r="F255" s="11">
        <f t="shared" si="22"/>
        <v>986.32999999999993</v>
      </c>
      <c r="G255" s="11">
        <f t="shared" si="23"/>
        <v>509345.05999999976</v>
      </c>
      <c r="H255" s="12">
        <f t="shared" si="24"/>
        <v>5</v>
      </c>
      <c r="I255" s="12">
        <f t="shared" si="25"/>
        <v>2029</v>
      </c>
      <c r="J255" s="12" t="str">
        <f t="shared" ca="1" si="26"/>
        <v>not include</v>
      </c>
    </row>
    <row r="256" spans="1:10" x14ac:dyDescent="0.2">
      <c r="A256" s="10">
        <f>IF(ISERROR(IF(A255=nper,"",A255+1))=TRUE,"",IF(A255=nper,"",A255+1))</f>
        <v>246</v>
      </c>
      <c r="B256" s="43">
        <f t="shared" si="27"/>
        <v>47261</v>
      </c>
      <c r="C256" s="46">
        <f>IF(A256="","",IF(OR(A256=nper,payment&gt;ROUND((1+rate)*G255,2)),ROUND((1+rate)*G255,2),payment))</f>
        <v>1574.78</v>
      </c>
      <c r="D256" s="28"/>
      <c r="E256" s="11">
        <f t="shared" si="21"/>
        <v>587.30999999999995</v>
      </c>
      <c r="F256" s="11">
        <f t="shared" si="22"/>
        <v>987.47</v>
      </c>
      <c r="G256" s="11">
        <f t="shared" si="23"/>
        <v>508357.58999999979</v>
      </c>
      <c r="H256" s="12">
        <f t="shared" si="24"/>
        <v>5</v>
      </c>
      <c r="I256" s="12">
        <f t="shared" si="25"/>
        <v>2029</v>
      </c>
      <c r="J256" s="12" t="str">
        <f t="shared" ca="1" si="26"/>
        <v>not include</v>
      </c>
    </row>
    <row r="257" spans="1:10" x14ac:dyDescent="0.2">
      <c r="A257" s="10">
        <f>IF(ISERROR(IF(A256=nper,"",A256+1))=TRUE,"",IF(A256=nper,"",A256+1))</f>
        <v>247</v>
      </c>
      <c r="B257" s="43">
        <f t="shared" si="27"/>
        <v>47275</v>
      </c>
      <c r="C257" s="46">
        <f>IF(A257="","",IF(OR(A257=nper,payment&gt;ROUND((1+rate)*G256,2)),ROUND((1+rate)*G256,2),payment))</f>
        <v>1574.78</v>
      </c>
      <c r="D257" s="28"/>
      <c r="E257" s="11">
        <f t="shared" si="21"/>
        <v>586.16999999999996</v>
      </c>
      <c r="F257" s="11">
        <f t="shared" si="22"/>
        <v>988.61</v>
      </c>
      <c r="G257" s="11">
        <f t="shared" si="23"/>
        <v>507368.97999999981</v>
      </c>
      <c r="H257" s="12">
        <f t="shared" si="24"/>
        <v>6</v>
      </c>
      <c r="I257" s="12">
        <f t="shared" si="25"/>
        <v>2029</v>
      </c>
      <c r="J257" s="12" t="str">
        <f t="shared" ca="1" si="26"/>
        <v>not include</v>
      </c>
    </row>
    <row r="258" spans="1:10" x14ac:dyDescent="0.2">
      <c r="A258" s="10">
        <f>IF(ISERROR(IF(A257=nper,"",A257+1))=TRUE,"",IF(A257=nper,"",A257+1))</f>
        <v>248</v>
      </c>
      <c r="B258" s="43">
        <f t="shared" si="27"/>
        <v>47289</v>
      </c>
      <c r="C258" s="46">
        <f>IF(A258="","",IF(OR(A258=nper,payment&gt;ROUND((1+rate)*G257,2)),ROUND((1+rate)*G257,2),payment))</f>
        <v>1574.78</v>
      </c>
      <c r="D258" s="28"/>
      <c r="E258" s="11">
        <f t="shared" si="21"/>
        <v>585.03</v>
      </c>
      <c r="F258" s="11">
        <f t="shared" si="22"/>
        <v>989.75</v>
      </c>
      <c r="G258" s="11">
        <f t="shared" si="23"/>
        <v>506379.22999999981</v>
      </c>
      <c r="H258" s="12">
        <f t="shared" si="24"/>
        <v>6</v>
      </c>
      <c r="I258" s="12">
        <f t="shared" si="25"/>
        <v>2029</v>
      </c>
      <c r="J258" s="12" t="str">
        <f t="shared" ca="1" si="26"/>
        <v>not include</v>
      </c>
    </row>
    <row r="259" spans="1:10" x14ac:dyDescent="0.2">
      <c r="A259" s="10">
        <f>IF(ISERROR(IF(A258=nper,"",A258+1))=TRUE,"",IF(A258=nper,"",A258+1))</f>
        <v>249</v>
      </c>
      <c r="B259" s="43">
        <f t="shared" si="27"/>
        <v>47303</v>
      </c>
      <c r="C259" s="46">
        <f>IF(A259="","",IF(OR(A259=nper,payment&gt;ROUND((1+rate)*G258,2)),ROUND((1+rate)*G258,2),payment))</f>
        <v>1574.78</v>
      </c>
      <c r="D259" s="28"/>
      <c r="E259" s="11">
        <f t="shared" si="21"/>
        <v>583.89</v>
      </c>
      <c r="F259" s="11">
        <f t="shared" si="22"/>
        <v>990.89</v>
      </c>
      <c r="G259" s="11">
        <f t="shared" si="23"/>
        <v>505388.33999999979</v>
      </c>
      <c r="H259" s="12">
        <f t="shared" si="24"/>
        <v>7</v>
      </c>
      <c r="I259" s="12">
        <f t="shared" si="25"/>
        <v>2029</v>
      </c>
      <c r="J259" s="12" t="str">
        <f t="shared" ca="1" si="26"/>
        <v>not include</v>
      </c>
    </row>
    <row r="260" spans="1:10" x14ac:dyDescent="0.2">
      <c r="A260" s="10">
        <f>IF(ISERROR(IF(A259=nper,"",A259+1))=TRUE,"",IF(A259=nper,"",A259+1))</f>
        <v>250</v>
      </c>
      <c r="B260" s="43">
        <f t="shared" si="27"/>
        <v>47317</v>
      </c>
      <c r="C260" s="46">
        <f>IF(A260="","",IF(OR(A260=nper,payment&gt;ROUND((1+rate)*G259,2)),ROUND((1+rate)*G259,2),payment))</f>
        <v>1574.78</v>
      </c>
      <c r="D260" s="28"/>
      <c r="E260" s="11">
        <f t="shared" si="21"/>
        <v>582.75</v>
      </c>
      <c r="F260" s="11">
        <f t="shared" si="22"/>
        <v>992.03</v>
      </c>
      <c r="G260" s="11">
        <f t="shared" si="23"/>
        <v>504396.30999999976</v>
      </c>
      <c r="H260" s="12">
        <f t="shared" si="24"/>
        <v>7</v>
      </c>
      <c r="I260" s="12">
        <f t="shared" si="25"/>
        <v>2029</v>
      </c>
      <c r="J260" s="12" t="str">
        <f t="shared" ca="1" si="26"/>
        <v>not include</v>
      </c>
    </row>
    <row r="261" spans="1:10" x14ac:dyDescent="0.2">
      <c r="A261" s="10">
        <f>IF(ISERROR(IF(A260=nper,"",A260+1))=TRUE,"",IF(A260=nper,"",A260+1))</f>
        <v>251</v>
      </c>
      <c r="B261" s="43">
        <f t="shared" si="27"/>
        <v>47331</v>
      </c>
      <c r="C261" s="46">
        <f>IF(A261="","",IF(OR(A261=nper,payment&gt;ROUND((1+rate)*G260,2)),ROUND((1+rate)*G260,2),payment))</f>
        <v>1574.78</v>
      </c>
      <c r="D261" s="28"/>
      <c r="E261" s="11">
        <f t="shared" si="21"/>
        <v>581.6</v>
      </c>
      <c r="F261" s="11">
        <f t="shared" si="22"/>
        <v>993.18</v>
      </c>
      <c r="G261" s="11">
        <f t="shared" si="23"/>
        <v>503403.12999999977</v>
      </c>
      <c r="H261" s="12">
        <f t="shared" si="24"/>
        <v>8</v>
      </c>
      <c r="I261" s="12">
        <f t="shared" si="25"/>
        <v>2029</v>
      </c>
      <c r="J261" s="12" t="str">
        <f t="shared" ca="1" si="26"/>
        <v>not include</v>
      </c>
    </row>
    <row r="262" spans="1:10" x14ac:dyDescent="0.2">
      <c r="A262" s="10">
        <f>IF(ISERROR(IF(A261=nper,"",A261+1))=TRUE,"",IF(A261=nper,"",A261+1))</f>
        <v>252</v>
      </c>
      <c r="B262" s="43">
        <f t="shared" si="27"/>
        <v>47345</v>
      </c>
      <c r="C262" s="46">
        <f>IF(A262="","",IF(OR(A262=nper,payment&gt;ROUND((1+rate)*G261,2)),ROUND((1+rate)*G261,2),payment))</f>
        <v>1574.78</v>
      </c>
      <c r="D262" s="28"/>
      <c r="E262" s="11">
        <f t="shared" si="21"/>
        <v>580.46</v>
      </c>
      <c r="F262" s="11">
        <f t="shared" si="22"/>
        <v>994.31999999999994</v>
      </c>
      <c r="G262" s="11">
        <f t="shared" si="23"/>
        <v>502408.80999999976</v>
      </c>
      <c r="H262" s="12">
        <f t="shared" si="24"/>
        <v>8</v>
      </c>
      <c r="I262" s="12">
        <f t="shared" si="25"/>
        <v>2029</v>
      </c>
      <c r="J262" s="12" t="str">
        <f t="shared" ca="1" si="26"/>
        <v>not include</v>
      </c>
    </row>
    <row r="263" spans="1:10" x14ac:dyDescent="0.2">
      <c r="A263" s="10">
        <f>IF(ISERROR(IF(A262=nper,"",A262+1))=TRUE,"",IF(A262=nper,"",A262+1))</f>
        <v>253</v>
      </c>
      <c r="B263" s="43">
        <f t="shared" si="27"/>
        <v>47359</v>
      </c>
      <c r="C263" s="46">
        <f>IF(A263="","",IF(OR(A263=nper,payment&gt;ROUND((1+rate)*G262,2)),ROUND((1+rate)*G262,2),payment))</f>
        <v>1574.78</v>
      </c>
      <c r="D263" s="28"/>
      <c r="E263" s="11">
        <f t="shared" si="21"/>
        <v>579.30999999999995</v>
      </c>
      <c r="F263" s="11">
        <f t="shared" si="22"/>
        <v>995.47</v>
      </c>
      <c r="G263" s="11">
        <f t="shared" si="23"/>
        <v>501413.33999999979</v>
      </c>
      <c r="H263" s="12">
        <f t="shared" si="24"/>
        <v>8</v>
      </c>
      <c r="I263" s="12">
        <f t="shared" si="25"/>
        <v>2029</v>
      </c>
      <c r="J263" s="12" t="str">
        <f t="shared" ca="1" si="26"/>
        <v>not include</v>
      </c>
    </row>
    <row r="264" spans="1:10" x14ac:dyDescent="0.2">
      <c r="A264" s="10">
        <f>IF(ISERROR(IF(A263=nper,"",A263+1))=TRUE,"",IF(A263=nper,"",A263+1))</f>
        <v>254</v>
      </c>
      <c r="B264" s="43">
        <f t="shared" si="27"/>
        <v>47373</v>
      </c>
      <c r="C264" s="46">
        <f>IF(A264="","",IF(OR(A264=nper,payment&gt;ROUND((1+rate)*G263,2)),ROUND((1+rate)*G263,2),payment))</f>
        <v>1574.78</v>
      </c>
      <c r="D264" s="28"/>
      <c r="E264" s="11">
        <f t="shared" si="21"/>
        <v>578.16</v>
      </c>
      <c r="F264" s="11">
        <f t="shared" si="22"/>
        <v>996.62</v>
      </c>
      <c r="G264" s="11">
        <f t="shared" si="23"/>
        <v>500416.7199999998</v>
      </c>
      <c r="H264" s="12">
        <f t="shared" si="24"/>
        <v>9</v>
      </c>
      <c r="I264" s="12">
        <f t="shared" si="25"/>
        <v>2029</v>
      </c>
      <c r="J264" s="12" t="str">
        <f t="shared" ca="1" si="26"/>
        <v>not include</v>
      </c>
    </row>
    <row r="265" spans="1:10" x14ac:dyDescent="0.2">
      <c r="A265" s="10">
        <f>IF(ISERROR(IF(A264=nper,"",A264+1))=TRUE,"",IF(A264=nper,"",A264+1))</f>
        <v>255</v>
      </c>
      <c r="B265" s="43">
        <f t="shared" si="27"/>
        <v>47387</v>
      </c>
      <c r="C265" s="46">
        <f>IF(A265="","",IF(OR(A265=nper,payment&gt;ROUND((1+rate)*G264,2)),ROUND((1+rate)*G264,2),payment))</f>
        <v>1574.78</v>
      </c>
      <c r="D265" s="28"/>
      <c r="E265" s="11">
        <f t="shared" si="21"/>
        <v>577.02</v>
      </c>
      <c r="F265" s="11">
        <f t="shared" si="22"/>
        <v>997.76</v>
      </c>
      <c r="G265" s="11">
        <f t="shared" si="23"/>
        <v>499418.95999999979</v>
      </c>
      <c r="H265" s="12">
        <f t="shared" si="24"/>
        <v>9</v>
      </c>
      <c r="I265" s="12">
        <f t="shared" si="25"/>
        <v>2029</v>
      </c>
      <c r="J265" s="12" t="str">
        <f t="shared" ca="1" si="26"/>
        <v>not include</v>
      </c>
    </row>
    <row r="266" spans="1:10" x14ac:dyDescent="0.2">
      <c r="A266" s="10">
        <f>IF(ISERROR(IF(A265=nper,"",A265+1))=TRUE,"",IF(A265=nper,"",A265+1))</f>
        <v>256</v>
      </c>
      <c r="B266" s="43">
        <f t="shared" si="27"/>
        <v>47401</v>
      </c>
      <c r="C266" s="46">
        <f>IF(A266="","",IF(OR(A266=nper,payment&gt;ROUND((1+rate)*G265,2)),ROUND((1+rate)*G265,2),payment))</f>
        <v>1574.78</v>
      </c>
      <c r="D266" s="28"/>
      <c r="E266" s="11">
        <f t="shared" si="21"/>
        <v>575.87</v>
      </c>
      <c r="F266" s="11">
        <f t="shared" si="22"/>
        <v>998.91</v>
      </c>
      <c r="G266" s="11">
        <f t="shared" si="23"/>
        <v>498420.04999999981</v>
      </c>
      <c r="H266" s="12">
        <f t="shared" si="24"/>
        <v>10</v>
      </c>
      <c r="I266" s="12">
        <f t="shared" si="25"/>
        <v>2029</v>
      </c>
      <c r="J266" s="12" t="str">
        <f t="shared" ca="1" si="26"/>
        <v>not include</v>
      </c>
    </row>
    <row r="267" spans="1:10" x14ac:dyDescent="0.2">
      <c r="A267" s="10">
        <f>IF(ISERROR(IF(A266=nper,"",A266+1))=TRUE,"",IF(A266=nper,"",A266+1))</f>
        <v>257</v>
      </c>
      <c r="B267" s="43">
        <f t="shared" si="27"/>
        <v>47415</v>
      </c>
      <c r="C267" s="46">
        <f>IF(A267="","",IF(OR(A267=nper,payment&gt;ROUND((1+rate)*G266,2)),ROUND((1+rate)*G266,2),payment))</f>
        <v>1574.78</v>
      </c>
      <c r="D267" s="28"/>
      <c r="E267" s="11">
        <f t="shared" ref="E267:E330" si="28">IF(A267="","",ROUND(rate*G266,2))</f>
        <v>574.71</v>
      </c>
      <c r="F267" s="11">
        <f t="shared" si="22"/>
        <v>1000.0699999999999</v>
      </c>
      <c r="G267" s="11">
        <f t="shared" si="23"/>
        <v>497419.97999999981</v>
      </c>
      <c r="H267" s="12">
        <f t="shared" si="24"/>
        <v>10</v>
      </c>
      <c r="I267" s="12">
        <f t="shared" si="25"/>
        <v>2029</v>
      </c>
      <c r="J267" s="12" t="str">
        <f t="shared" ca="1" si="26"/>
        <v>not include</v>
      </c>
    </row>
    <row r="268" spans="1:10" x14ac:dyDescent="0.2">
      <c r="A268" s="10">
        <f>IF(ISERROR(IF(A267=nper,"",A267+1))=TRUE,"",IF(A267=nper,"",A267+1))</f>
        <v>258</v>
      </c>
      <c r="B268" s="43">
        <f t="shared" si="27"/>
        <v>47429</v>
      </c>
      <c r="C268" s="46">
        <f>IF(A268="","",IF(OR(A268=nper,payment&gt;ROUND((1+rate)*G267,2)),ROUND((1+rate)*G267,2),payment))</f>
        <v>1574.78</v>
      </c>
      <c r="D268" s="28"/>
      <c r="E268" s="11">
        <f t="shared" si="28"/>
        <v>573.55999999999995</v>
      </c>
      <c r="F268" s="11">
        <f t="shared" ref="F268:F331" si="29">IF(A268="","",C268-(E268+D268))</f>
        <v>1001.22</v>
      </c>
      <c r="G268" s="11">
        <f t="shared" ref="G268:G331" si="30">IF(A268="","",G267-F268)</f>
        <v>496418.75999999983</v>
      </c>
      <c r="H268" s="12">
        <f t="shared" ref="H268:H331" si="31">IF(B268="","",MONTH(B268))</f>
        <v>11</v>
      </c>
      <c r="I268" s="12">
        <f t="shared" ref="I268:I331" si="32">IF(B268="","",YEAR(B268))</f>
        <v>2029</v>
      </c>
      <c r="J268" s="12" t="str">
        <f t="shared" ref="J268:J331" ca="1" si="33">IF(A268="","",IF(B268&lt;=TODAY(),"include","not include"))</f>
        <v>not include</v>
      </c>
    </row>
    <row r="269" spans="1:10" x14ac:dyDescent="0.2">
      <c r="A269" s="10">
        <f>IF(ISERROR(IF(A268=nper,"",A268+1))=TRUE,"",IF(A268=nper,"",A268+1))</f>
        <v>259</v>
      </c>
      <c r="B269" s="43">
        <f t="shared" si="27"/>
        <v>47443</v>
      </c>
      <c r="C269" s="46">
        <f>IF(A269="","",IF(OR(A269=nper,payment&gt;ROUND((1+rate)*G268,2)),ROUND((1+rate)*G268,2),payment))</f>
        <v>1574.78</v>
      </c>
      <c r="D269" s="28"/>
      <c r="E269" s="11">
        <f t="shared" si="28"/>
        <v>572.41</v>
      </c>
      <c r="F269" s="11">
        <f t="shared" si="29"/>
        <v>1002.37</v>
      </c>
      <c r="G269" s="11">
        <f t="shared" si="30"/>
        <v>495416.38999999984</v>
      </c>
      <c r="H269" s="12">
        <f t="shared" si="31"/>
        <v>11</v>
      </c>
      <c r="I269" s="12">
        <f t="shared" si="32"/>
        <v>2029</v>
      </c>
      <c r="J269" s="12" t="str">
        <f t="shared" ca="1" si="33"/>
        <v>not include</v>
      </c>
    </row>
    <row r="270" spans="1:10" x14ac:dyDescent="0.2">
      <c r="A270" s="10">
        <f>IF(ISERROR(IF(A269=nper,"",A269+1))=TRUE,"",IF(A269=nper,"",A269+1))</f>
        <v>260</v>
      </c>
      <c r="B270" s="43">
        <f t="shared" ref="B270:B333" si="34">IF(A270="","",IF($H$4="Weekly",B269+7,IF($H$4="Bi-Weekly",B269+14,IF($H$4="Monthly",EDATE(B269,1),IF($H$4="Bi-Monthly",EDATE(B269,2),IF($H$4="Quarterly",EDATE(B269,3),IF($H$4="Semi-Annually",EDATE(B269,6),IF($H$4="Annually",EDATE(B269,12),IF($H$4="Semi-Monthly",DATE(YEAR(B269),MONTH(B269)+1,15*(DAY(B269)&lt;&gt;15)),2)))))))))</f>
        <v>47457</v>
      </c>
      <c r="C270" s="46">
        <f>IF(A270="","",IF(OR(A270=nper,payment&gt;ROUND((1+rate)*G269,2)),ROUND((1+rate)*G269,2),payment))</f>
        <v>1574.78</v>
      </c>
      <c r="D270" s="28"/>
      <c r="E270" s="11">
        <f t="shared" si="28"/>
        <v>571.25</v>
      </c>
      <c r="F270" s="11">
        <f t="shared" si="29"/>
        <v>1003.53</v>
      </c>
      <c r="G270" s="11">
        <f t="shared" si="30"/>
        <v>494412.85999999981</v>
      </c>
      <c r="H270" s="12">
        <f t="shared" si="31"/>
        <v>12</v>
      </c>
      <c r="I270" s="12">
        <f t="shared" si="32"/>
        <v>2029</v>
      </c>
      <c r="J270" s="12" t="str">
        <f t="shared" ca="1" si="33"/>
        <v>not include</v>
      </c>
    </row>
    <row r="271" spans="1:10" x14ac:dyDescent="0.2">
      <c r="A271" s="10">
        <f>IF(ISERROR(IF(A270=nper,"",A270+1))=TRUE,"",IF(A270=nper,"",A270+1))</f>
        <v>261</v>
      </c>
      <c r="B271" s="43">
        <f t="shared" si="34"/>
        <v>47471</v>
      </c>
      <c r="C271" s="46">
        <f>IF(A271="","",IF(OR(A271=nper,payment&gt;ROUND((1+rate)*G270,2)),ROUND((1+rate)*G270,2),payment))</f>
        <v>1574.78</v>
      </c>
      <c r="D271" s="28"/>
      <c r="E271" s="11">
        <f t="shared" si="28"/>
        <v>570.09</v>
      </c>
      <c r="F271" s="11">
        <f t="shared" si="29"/>
        <v>1004.6899999999999</v>
      </c>
      <c r="G271" s="11">
        <f t="shared" si="30"/>
        <v>493408.16999999981</v>
      </c>
      <c r="H271" s="12">
        <f t="shared" si="31"/>
        <v>12</v>
      </c>
      <c r="I271" s="12">
        <f t="shared" si="32"/>
        <v>2029</v>
      </c>
      <c r="J271" s="12" t="str">
        <f t="shared" ca="1" si="33"/>
        <v>not include</v>
      </c>
    </row>
    <row r="272" spans="1:10" x14ac:dyDescent="0.2">
      <c r="A272" s="10">
        <f>IF(ISERROR(IF(A271=nper,"",A271+1))=TRUE,"",IF(A271=nper,"",A271+1))</f>
        <v>262</v>
      </c>
      <c r="B272" s="43">
        <f t="shared" si="34"/>
        <v>47485</v>
      </c>
      <c r="C272" s="46">
        <f>IF(A272="","",IF(OR(A272=nper,payment&gt;ROUND((1+rate)*G271,2)),ROUND((1+rate)*G271,2),payment))</f>
        <v>1574.78</v>
      </c>
      <c r="D272" s="28"/>
      <c r="E272" s="11">
        <f t="shared" si="28"/>
        <v>568.92999999999995</v>
      </c>
      <c r="F272" s="11">
        <f t="shared" si="29"/>
        <v>1005.85</v>
      </c>
      <c r="G272" s="11">
        <f t="shared" si="30"/>
        <v>492402.31999999983</v>
      </c>
      <c r="H272" s="12">
        <f t="shared" si="31"/>
        <v>1</v>
      </c>
      <c r="I272" s="12">
        <f t="shared" si="32"/>
        <v>2030</v>
      </c>
      <c r="J272" s="12" t="str">
        <f t="shared" ca="1" si="33"/>
        <v>not include</v>
      </c>
    </row>
    <row r="273" spans="1:10" x14ac:dyDescent="0.2">
      <c r="A273" s="10">
        <f>IF(ISERROR(IF(A272=nper,"",A272+1))=TRUE,"",IF(A272=nper,"",A272+1))</f>
        <v>263</v>
      </c>
      <c r="B273" s="43">
        <f t="shared" si="34"/>
        <v>47499</v>
      </c>
      <c r="C273" s="46">
        <f>IF(A273="","",IF(OR(A273=nper,payment&gt;ROUND((1+rate)*G272,2)),ROUND((1+rate)*G272,2),payment))</f>
        <v>1574.78</v>
      </c>
      <c r="D273" s="28"/>
      <c r="E273" s="11">
        <f t="shared" si="28"/>
        <v>567.77</v>
      </c>
      <c r="F273" s="11">
        <f t="shared" si="29"/>
        <v>1007.01</v>
      </c>
      <c r="G273" s="11">
        <f t="shared" si="30"/>
        <v>491395.30999999982</v>
      </c>
      <c r="H273" s="12">
        <f t="shared" si="31"/>
        <v>1</v>
      </c>
      <c r="I273" s="12">
        <f t="shared" si="32"/>
        <v>2030</v>
      </c>
      <c r="J273" s="12" t="str">
        <f t="shared" ca="1" si="33"/>
        <v>not include</v>
      </c>
    </row>
    <row r="274" spans="1:10" x14ac:dyDescent="0.2">
      <c r="A274" s="10">
        <f>IF(ISERROR(IF(A273=nper,"",A273+1))=TRUE,"",IF(A273=nper,"",A273+1))</f>
        <v>264</v>
      </c>
      <c r="B274" s="43">
        <f t="shared" si="34"/>
        <v>47513</v>
      </c>
      <c r="C274" s="46">
        <f>IF(A274="","",IF(OR(A274=nper,payment&gt;ROUND((1+rate)*G273,2)),ROUND((1+rate)*G273,2),payment))</f>
        <v>1574.78</v>
      </c>
      <c r="D274" s="28"/>
      <c r="E274" s="11">
        <f t="shared" si="28"/>
        <v>566.61</v>
      </c>
      <c r="F274" s="11">
        <f t="shared" si="29"/>
        <v>1008.17</v>
      </c>
      <c r="G274" s="11">
        <f t="shared" si="30"/>
        <v>490387.13999999984</v>
      </c>
      <c r="H274" s="12">
        <f t="shared" si="31"/>
        <v>1</v>
      </c>
      <c r="I274" s="12">
        <f t="shared" si="32"/>
        <v>2030</v>
      </c>
      <c r="J274" s="12" t="str">
        <f t="shared" ca="1" si="33"/>
        <v>not include</v>
      </c>
    </row>
    <row r="275" spans="1:10" x14ac:dyDescent="0.2">
      <c r="A275" s="10">
        <f>IF(ISERROR(IF(A274=nper,"",A274+1))=TRUE,"",IF(A274=nper,"",A274+1))</f>
        <v>265</v>
      </c>
      <c r="B275" s="43">
        <f t="shared" si="34"/>
        <v>47527</v>
      </c>
      <c r="C275" s="46">
        <f>IF(A275="","",IF(OR(A275=nper,payment&gt;ROUND((1+rate)*G274,2)),ROUND((1+rate)*G274,2),payment))</f>
        <v>1574.78</v>
      </c>
      <c r="D275" s="28"/>
      <c r="E275" s="11">
        <f t="shared" si="28"/>
        <v>565.45000000000005</v>
      </c>
      <c r="F275" s="11">
        <f t="shared" si="29"/>
        <v>1009.3299999999999</v>
      </c>
      <c r="G275" s="11">
        <f t="shared" si="30"/>
        <v>489377.80999999982</v>
      </c>
      <c r="H275" s="12">
        <f t="shared" si="31"/>
        <v>2</v>
      </c>
      <c r="I275" s="12">
        <f t="shared" si="32"/>
        <v>2030</v>
      </c>
      <c r="J275" s="12" t="str">
        <f t="shared" ca="1" si="33"/>
        <v>not include</v>
      </c>
    </row>
    <row r="276" spans="1:10" x14ac:dyDescent="0.2">
      <c r="A276" s="10">
        <f>IF(ISERROR(IF(A275=nper,"",A275+1))=TRUE,"",IF(A275=nper,"",A275+1))</f>
        <v>266</v>
      </c>
      <c r="B276" s="43">
        <f t="shared" si="34"/>
        <v>47541</v>
      </c>
      <c r="C276" s="46">
        <f>IF(A276="","",IF(OR(A276=nper,payment&gt;ROUND((1+rate)*G275,2)),ROUND((1+rate)*G275,2),payment))</f>
        <v>1574.78</v>
      </c>
      <c r="D276" s="28"/>
      <c r="E276" s="11">
        <f t="shared" si="28"/>
        <v>564.29</v>
      </c>
      <c r="F276" s="11">
        <f t="shared" si="29"/>
        <v>1010.49</v>
      </c>
      <c r="G276" s="11">
        <f t="shared" si="30"/>
        <v>488367.31999999983</v>
      </c>
      <c r="H276" s="12">
        <f t="shared" si="31"/>
        <v>2</v>
      </c>
      <c r="I276" s="12">
        <f t="shared" si="32"/>
        <v>2030</v>
      </c>
      <c r="J276" s="12" t="str">
        <f t="shared" ca="1" si="33"/>
        <v>not include</v>
      </c>
    </row>
    <row r="277" spans="1:10" x14ac:dyDescent="0.2">
      <c r="A277" s="10">
        <f>IF(ISERROR(IF(A276=nper,"",A276+1))=TRUE,"",IF(A276=nper,"",A276+1))</f>
        <v>267</v>
      </c>
      <c r="B277" s="43">
        <f t="shared" si="34"/>
        <v>47555</v>
      </c>
      <c r="C277" s="46">
        <f>IF(A277="","",IF(OR(A277=nper,payment&gt;ROUND((1+rate)*G276,2)),ROUND((1+rate)*G276,2),payment))</f>
        <v>1574.78</v>
      </c>
      <c r="D277" s="28"/>
      <c r="E277" s="11">
        <f t="shared" si="28"/>
        <v>563.12</v>
      </c>
      <c r="F277" s="11">
        <f t="shared" si="29"/>
        <v>1011.66</v>
      </c>
      <c r="G277" s="11">
        <f t="shared" si="30"/>
        <v>487355.65999999986</v>
      </c>
      <c r="H277" s="12">
        <f t="shared" si="31"/>
        <v>3</v>
      </c>
      <c r="I277" s="12">
        <f t="shared" si="32"/>
        <v>2030</v>
      </c>
      <c r="J277" s="12" t="str">
        <f t="shared" ca="1" si="33"/>
        <v>not include</v>
      </c>
    </row>
    <row r="278" spans="1:10" x14ac:dyDescent="0.2">
      <c r="A278" s="10">
        <f>IF(ISERROR(IF(A277=nper,"",A277+1))=TRUE,"",IF(A277=nper,"",A277+1))</f>
        <v>268</v>
      </c>
      <c r="B278" s="43">
        <f t="shared" si="34"/>
        <v>47569</v>
      </c>
      <c r="C278" s="46">
        <f>IF(A278="","",IF(OR(A278=nper,payment&gt;ROUND((1+rate)*G277,2)),ROUND((1+rate)*G277,2),payment))</f>
        <v>1574.78</v>
      </c>
      <c r="D278" s="28"/>
      <c r="E278" s="11">
        <f t="shared" si="28"/>
        <v>561.96</v>
      </c>
      <c r="F278" s="11">
        <f t="shared" si="29"/>
        <v>1012.8199999999999</v>
      </c>
      <c r="G278" s="11">
        <f t="shared" si="30"/>
        <v>486342.83999999985</v>
      </c>
      <c r="H278" s="12">
        <f t="shared" si="31"/>
        <v>3</v>
      </c>
      <c r="I278" s="12">
        <f t="shared" si="32"/>
        <v>2030</v>
      </c>
      <c r="J278" s="12" t="str">
        <f t="shared" ca="1" si="33"/>
        <v>not include</v>
      </c>
    </row>
    <row r="279" spans="1:10" x14ac:dyDescent="0.2">
      <c r="A279" s="10">
        <f>IF(ISERROR(IF(A278=nper,"",A278+1))=TRUE,"",IF(A278=nper,"",A278+1))</f>
        <v>269</v>
      </c>
      <c r="B279" s="43">
        <f t="shared" si="34"/>
        <v>47583</v>
      </c>
      <c r="C279" s="46">
        <f>IF(A279="","",IF(OR(A279=nper,payment&gt;ROUND((1+rate)*G278,2)),ROUND((1+rate)*G278,2),payment))</f>
        <v>1574.78</v>
      </c>
      <c r="D279" s="28"/>
      <c r="E279" s="11">
        <f t="shared" si="28"/>
        <v>560.79</v>
      </c>
      <c r="F279" s="11">
        <f t="shared" si="29"/>
        <v>1013.99</v>
      </c>
      <c r="G279" s="11">
        <f t="shared" si="30"/>
        <v>485328.84999999986</v>
      </c>
      <c r="H279" s="12">
        <f t="shared" si="31"/>
        <v>4</v>
      </c>
      <c r="I279" s="12">
        <f t="shared" si="32"/>
        <v>2030</v>
      </c>
      <c r="J279" s="12" t="str">
        <f t="shared" ca="1" si="33"/>
        <v>not include</v>
      </c>
    </row>
    <row r="280" spans="1:10" x14ac:dyDescent="0.2">
      <c r="A280" s="10">
        <f>IF(ISERROR(IF(A279=nper,"",A279+1))=TRUE,"",IF(A279=nper,"",A279+1))</f>
        <v>270</v>
      </c>
      <c r="B280" s="43">
        <f t="shared" si="34"/>
        <v>47597</v>
      </c>
      <c r="C280" s="46">
        <f>IF(A280="","",IF(OR(A280=nper,payment&gt;ROUND((1+rate)*G279,2)),ROUND((1+rate)*G279,2),payment))</f>
        <v>1574.78</v>
      </c>
      <c r="D280" s="28"/>
      <c r="E280" s="11">
        <f t="shared" si="28"/>
        <v>559.62</v>
      </c>
      <c r="F280" s="11">
        <f t="shared" si="29"/>
        <v>1015.16</v>
      </c>
      <c r="G280" s="11">
        <f t="shared" si="30"/>
        <v>484313.68999999989</v>
      </c>
      <c r="H280" s="12">
        <f t="shared" si="31"/>
        <v>4</v>
      </c>
      <c r="I280" s="12">
        <f t="shared" si="32"/>
        <v>2030</v>
      </c>
      <c r="J280" s="12" t="str">
        <f t="shared" ca="1" si="33"/>
        <v>not include</v>
      </c>
    </row>
    <row r="281" spans="1:10" x14ac:dyDescent="0.2">
      <c r="A281" s="10">
        <f>IF(ISERROR(IF(A280=nper,"",A280+1))=TRUE,"",IF(A280=nper,"",A280+1))</f>
        <v>271</v>
      </c>
      <c r="B281" s="43">
        <f t="shared" si="34"/>
        <v>47611</v>
      </c>
      <c r="C281" s="46">
        <f>IF(A281="","",IF(OR(A281=nper,payment&gt;ROUND((1+rate)*G280,2)),ROUND((1+rate)*G280,2),payment))</f>
        <v>1574.78</v>
      </c>
      <c r="D281" s="28"/>
      <c r="E281" s="11">
        <f t="shared" si="28"/>
        <v>558.45000000000005</v>
      </c>
      <c r="F281" s="11">
        <f t="shared" si="29"/>
        <v>1016.3299999999999</v>
      </c>
      <c r="G281" s="11">
        <f t="shared" si="30"/>
        <v>483297.35999999987</v>
      </c>
      <c r="H281" s="12">
        <f t="shared" si="31"/>
        <v>5</v>
      </c>
      <c r="I281" s="12">
        <f t="shared" si="32"/>
        <v>2030</v>
      </c>
      <c r="J281" s="12" t="str">
        <f t="shared" ca="1" si="33"/>
        <v>not include</v>
      </c>
    </row>
    <row r="282" spans="1:10" x14ac:dyDescent="0.2">
      <c r="A282" s="10">
        <f>IF(ISERROR(IF(A281=nper,"",A281+1))=TRUE,"",IF(A281=nper,"",A281+1))</f>
        <v>272</v>
      </c>
      <c r="B282" s="43">
        <f t="shared" si="34"/>
        <v>47625</v>
      </c>
      <c r="C282" s="46">
        <f>IF(A282="","",IF(OR(A282=nper,payment&gt;ROUND((1+rate)*G281,2)),ROUND((1+rate)*G281,2),payment))</f>
        <v>1574.78</v>
      </c>
      <c r="D282" s="28"/>
      <c r="E282" s="11">
        <f t="shared" si="28"/>
        <v>557.28</v>
      </c>
      <c r="F282" s="11">
        <f t="shared" si="29"/>
        <v>1017.5</v>
      </c>
      <c r="G282" s="11">
        <f t="shared" si="30"/>
        <v>482279.85999999987</v>
      </c>
      <c r="H282" s="12">
        <f t="shared" si="31"/>
        <v>5</v>
      </c>
      <c r="I282" s="12">
        <f t="shared" si="32"/>
        <v>2030</v>
      </c>
      <c r="J282" s="12" t="str">
        <f t="shared" ca="1" si="33"/>
        <v>not include</v>
      </c>
    </row>
    <row r="283" spans="1:10" x14ac:dyDescent="0.2">
      <c r="A283" s="10">
        <f>IF(ISERROR(IF(A282=nper,"",A282+1))=TRUE,"",IF(A282=nper,"",A282+1))</f>
        <v>273</v>
      </c>
      <c r="B283" s="43">
        <f t="shared" si="34"/>
        <v>47639</v>
      </c>
      <c r="C283" s="46">
        <f>IF(A283="","",IF(OR(A283=nper,payment&gt;ROUND((1+rate)*G282,2)),ROUND((1+rate)*G282,2),payment))</f>
        <v>1574.78</v>
      </c>
      <c r="D283" s="28"/>
      <c r="E283" s="11">
        <f t="shared" si="28"/>
        <v>556.1</v>
      </c>
      <c r="F283" s="11">
        <f t="shared" si="29"/>
        <v>1018.68</v>
      </c>
      <c r="G283" s="11">
        <f t="shared" si="30"/>
        <v>481261.17999999988</v>
      </c>
      <c r="H283" s="12">
        <f t="shared" si="31"/>
        <v>6</v>
      </c>
      <c r="I283" s="12">
        <f t="shared" si="32"/>
        <v>2030</v>
      </c>
      <c r="J283" s="12" t="str">
        <f t="shared" ca="1" si="33"/>
        <v>not include</v>
      </c>
    </row>
    <row r="284" spans="1:10" x14ac:dyDescent="0.2">
      <c r="A284" s="10">
        <f>IF(ISERROR(IF(A283=nper,"",A283+1))=TRUE,"",IF(A283=nper,"",A283+1))</f>
        <v>274</v>
      </c>
      <c r="B284" s="43">
        <f t="shared" si="34"/>
        <v>47653</v>
      </c>
      <c r="C284" s="46">
        <f>IF(A284="","",IF(OR(A284=nper,payment&gt;ROUND((1+rate)*G283,2)),ROUND((1+rate)*G283,2),payment))</f>
        <v>1574.78</v>
      </c>
      <c r="D284" s="28"/>
      <c r="E284" s="11">
        <f t="shared" si="28"/>
        <v>554.92999999999995</v>
      </c>
      <c r="F284" s="11">
        <f t="shared" si="29"/>
        <v>1019.85</v>
      </c>
      <c r="G284" s="11">
        <f t="shared" si="30"/>
        <v>480241.3299999999</v>
      </c>
      <c r="H284" s="12">
        <f t="shared" si="31"/>
        <v>6</v>
      </c>
      <c r="I284" s="12">
        <f t="shared" si="32"/>
        <v>2030</v>
      </c>
      <c r="J284" s="12" t="str">
        <f t="shared" ca="1" si="33"/>
        <v>not include</v>
      </c>
    </row>
    <row r="285" spans="1:10" x14ac:dyDescent="0.2">
      <c r="A285" s="10">
        <f>IF(ISERROR(IF(A284=nper,"",A284+1))=TRUE,"",IF(A284=nper,"",A284+1))</f>
        <v>275</v>
      </c>
      <c r="B285" s="43">
        <f t="shared" si="34"/>
        <v>47667</v>
      </c>
      <c r="C285" s="46">
        <f>IF(A285="","",IF(OR(A285=nper,payment&gt;ROUND((1+rate)*G284,2)),ROUND((1+rate)*G284,2),payment))</f>
        <v>1574.78</v>
      </c>
      <c r="D285" s="28"/>
      <c r="E285" s="11">
        <f t="shared" si="28"/>
        <v>553.75</v>
      </c>
      <c r="F285" s="11">
        <f t="shared" si="29"/>
        <v>1021.03</v>
      </c>
      <c r="G285" s="11">
        <f t="shared" si="30"/>
        <v>479220.29999999987</v>
      </c>
      <c r="H285" s="12">
        <f t="shared" si="31"/>
        <v>7</v>
      </c>
      <c r="I285" s="12">
        <f t="shared" si="32"/>
        <v>2030</v>
      </c>
      <c r="J285" s="12" t="str">
        <f t="shared" ca="1" si="33"/>
        <v>not include</v>
      </c>
    </row>
    <row r="286" spans="1:10" x14ac:dyDescent="0.2">
      <c r="A286" s="10">
        <f>IF(ISERROR(IF(A285=nper,"",A285+1))=TRUE,"",IF(A285=nper,"",A285+1))</f>
        <v>276</v>
      </c>
      <c r="B286" s="43">
        <f t="shared" si="34"/>
        <v>47681</v>
      </c>
      <c r="C286" s="46">
        <f>IF(A286="","",IF(OR(A286=nper,payment&gt;ROUND((1+rate)*G285,2)),ROUND((1+rate)*G285,2),payment))</f>
        <v>1574.78</v>
      </c>
      <c r="D286" s="28"/>
      <c r="E286" s="11">
        <f t="shared" si="28"/>
        <v>552.57000000000005</v>
      </c>
      <c r="F286" s="11">
        <f t="shared" si="29"/>
        <v>1022.2099999999999</v>
      </c>
      <c r="G286" s="11">
        <f t="shared" si="30"/>
        <v>478198.08999999985</v>
      </c>
      <c r="H286" s="12">
        <f t="shared" si="31"/>
        <v>7</v>
      </c>
      <c r="I286" s="12">
        <f t="shared" si="32"/>
        <v>2030</v>
      </c>
      <c r="J286" s="12" t="str">
        <f t="shared" ca="1" si="33"/>
        <v>not include</v>
      </c>
    </row>
    <row r="287" spans="1:10" x14ac:dyDescent="0.2">
      <c r="A287" s="10">
        <f>IF(ISERROR(IF(A286=nper,"",A286+1))=TRUE,"",IF(A286=nper,"",A286+1))</f>
        <v>277</v>
      </c>
      <c r="B287" s="43">
        <f t="shared" si="34"/>
        <v>47695</v>
      </c>
      <c r="C287" s="46">
        <f>IF(A287="","",IF(OR(A287=nper,payment&gt;ROUND((1+rate)*G286,2)),ROUND((1+rate)*G286,2),payment))</f>
        <v>1574.78</v>
      </c>
      <c r="D287" s="28"/>
      <c r="E287" s="11">
        <f t="shared" si="28"/>
        <v>551.4</v>
      </c>
      <c r="F287" s="11">
        <f t="shared" si="29"/>
        <v>1023.38</v>
      </c>
      <c r="G287" s="11">
        <f t="shared" si="30"/>
        <v>477174.70999999985</v>
      </c>
      <c r="H287" s="12">
        <f t="shared" si="31"/>
        <v>7</v>
      </c>
      <c r="I287" s="12">
        <f t="shared" si="32"/>
        <v>2030</v>
      </c>
      <c r="J287" s="12" t="str">
        <f t="shared" ca="1" si="33"/>
        <v>not include</v>
      </c>
    </row>
    <row r="288" spans="1:10" x14ac:dyDescent="0.2">
      <c r="A288" s="10">
        <f>IF(ISERROR(IF(A287=nper,"",A287+1))=TRUE,"",IF(A287=nper,"",A287+1))</f>
        <v>278</v>
      </c>
      <c r="B288" s="43">
        <f t="shared" si="34"/>
        <v>47709</v>
      </c>
      <c r="C288" s="46">
        <f>IF(A288="","",IF(OR(A288=nper,payment&gt;ROUND((1+rate)*G287,2)),ROUND((1+rate)*G287,2),payment))</f>
        <v>1574.78</v>
      </c>
      <c r="D288" s="28"/>
      <c r="E288" s="11">
        <f t="shared" si="28"/>
        <v>550.22</v>
      </c>
      <c r="F288" s="11">
        <f t="shared" si="29"/>
        <v>1024.56</v>
      </c>
      <c r="G288" s="11">
        <f t="shared" si="30"/>
        <v>476150.14999999985</v>
      </c>
      <c r="H288" s="12">
        <f t="shared" si="31"/>
        <v>8</v>
      </c>
      <c r="I288" s="12">
        <f t="shared" si="32"/>
        <v>2030</v>
      </c>
      <c r="J288" s="12" t="str">
        <f t="shared" ca="1" si="33"/>
        <v>not include</v>
      </c>
    </row>
    <row r="289" spans="1:10" x14ac:dyDescent="0.2">
      <c r="A289" s="10">
        <f>IF(ISERROR(IF(A288=nper,"",A288+1))=TRUE,"",IF(A288=nper,"",A288+1))</f>
        <v>279</v>
      </c>
      <c r="B289" s="43">
        <f t="shared" si="34"/>
        <v>47723</v>
      </c>
      <c r="C289" s="46">
        <f>IF(A289="","",IF(OR(A289=nper,payment&gt;ROUND((1+rate)*G288,2)),ROUND((1+rate)*G288,2),payment))</f>
        <v>1574.78</v>
      </c>
      <c r="D289" s="28"/>
      <c r="E289" s="11">
        <f t="shared" si="28"/>
        <v>549.03</v>
      </c>
      <c r="F289" s="11">
        <f t="shared" si="29"/>
        <v>1025.75</v>
      </c>
      <c r="G289" s="11">
        <f t="shared" si="30"/>
        <v>475124.39999999985</v>
      </c>
      <c r="H289" s="12">
        <f t="shared" si="31"/>
        <v>8</v>
      </c>
      <c r="I289" s="12">
        <f t="shared" si="32"/>
        <v>2030</v>
      </c>
      <c r="J289" s="12" t="str">
        <f t="shared" ca="1" si="33"/>
        <v>not include</v>
      </c>
    </row>
    <row r="290" spans="1:10" x14ac:dyDescent="0.2">
      <c r="A290" s="10">
        <f>IF(ISERROR(IF(A289=nper,"",A289+1))=TRUE,"",IF(A289=nper,"",A289+1))</f>
        <v>280</v>
      </c>
      <c r="B290" s="43">
        <f t="shared" si="34"/>
        <v>47737</v>
      </c>
      <c r="C290" s="46">
        <f>IF(A290="","",IF(OR(A290=nper,payment&gt;ROUND((1+rate)*G289,2)),ROUND((1+rate)*G289,2),payment))</f>
        <v>1574.78</v>
      </c>
      <c r="D290" s="28"/>
      <c r="E290" s="11">
        <f t="shared" si="28"/>
        <v>547.85</v>
      </c>
      <c r="F290" s="11">
        <f t="shared" si="29"/>
        <v>1026.9299999999998</v>
      </c>
      <c r="G290" s="11">
        <f t="shared" si="30"/>
        <v>474097.46999999986</v>
      </c>
      <c r="H290" s="12">
        <f t="shared" si="31"/>
        <v>9</v>
      </c>
      <c r="I290" s="12">
        <f t="shared" si="32"/>
        <v>2030</v>
      </c>
      <c r="J290" s="12" t="str">
        <f t="shared" ca="1" si="33"/>
        <v>not include</v>
      </c>
    </row>
    <row r="291" spans="1:10" x14ac:dyDescent="0.2">
      <c r="A291" s="10">
        <f>IF(ISERROR(IF(A290=nper,"",A290+1))=TRUE,"",IF(A290=nper,"",A290+1))</f>
        <v>281</v>
      </c>
      <c r="B291" s="43">
        <f t="shared" si="34"/>
        <v>47751</v>
      </c>
      <c r="C291" s="46">
        <f>IF(A291="","",IF(OR(A291=nper,payment&gt;ROUND((1+rate)*G290,2)),ROUND((1+rate)*G290,2),payment))</f>
        <v>1574.78</v>
      </c>
      <c r="D291" s="28"/>
      <c r="E291" s="11">
        <f t="shared" si="28"/>
        <v>546.66999999999996</v>
      </c>
      <c r="F291" s="11">
        <f t="shared" si="29"/>
        <v>1028.1100000000001</v>
      </c>
      <c r="G291" s="11">
        <f t="shared" si="30"/>
        <v>473069.35999999987</v>
      </c>
      <c r="H291" s="12">
        <f t="shared" si="31"/>
        <v>9</v>
      </c>
      <c r="I291" s="12">
        <f t="shared" si="32"/>
        <v>2030</v>
      </c>
      <c r="J291" s="12" t="str">
        <f t="shared" ca="1" si="33"/>
        <v>not include</v>
      </c>
    </row>
    <row r="292" spans="1:10" x14ac:dyDescent="0.2">
      <c r="A292" s="10">
        <f>IF(ISERROR(IF(A291=nper,"",A291+1))=TRUE,"",IF(A291=nper,"",A291+1))</f>
        <v>282</v>
      </c>
      <c r="B292" s="43">
        <f t="shared" si="34"/>
        <v>47765</v>
      </c>
      <c r="C292" s="46">
        <f>IF(A292="","",IF(OR(A292=nper,payment&gt;ROUND((1+rate)*G291,2)),ROUND((1+rate)*G291,2),payment))</f>
        <v>1574.78</v>
      </c>
      <c r="D292" s="28"/>
      <c r="E292" s="11">
        <f t="shared" si="28"/>
        <v>545.48</v>
      </c>
      <c r="F292" s="11">
        <f t="shared" si="29"/>
        <v>1029.3</v>
      </c>
      <c r="G292" s="11">
        <f t="shared" si="30"/>
        <v>472040.05999999988</v>
      </c>
      <c r="H292" s="12">
        <f t="shared" si="31"/>
        <v>10</v>
      </c>
      <c r="I292" s="12">
        <f t="shared" si="32"/>
        <v>2030</v>
      </c>
      <c r="J292" s="12" t="str">
        <f t="shared" ca="1" si="33"/>
        <v>not include</v>
      </c>
    </row>
    <row r="293" spans="1:10" x14ac:dyDescent="0.2">
      <c r="A293" s="10">
        <f>IF(ISERROR(IF(A292=nper,"",A292+1))=TRUE,"",IF(A292=nper,"",A292+1))</f>
        <v>283</v>
      </c>
      <c r="B293" s="43">
        <f t="shared" si="34"/>
        <v>47779</v>
      </c>
      <c r="C293" s="46">
        <f>IF(A293="","",IF(OR(A293=nper,payment&gt;ROUND((1+rate)*G292,2)),ROUND((1+rate)*G292,2),payment))</f>
        <v>1574.78</v>
      </c>
      <c r="D293" s="28"/>
      <c r="E293" s="11">
        <f t="shared" si="28"/>
        <v>544.29999999999995</v>
      </c>
      <c r="F293" s="11">
        <f t="shared" si="29"/>
        <v>1030.48</v>
      </c>
      <c r="G293" s="11">
        <f t="shared" si="30"/>
        <v>471009.5799999999</v>
      </c>
      <c r="H293" s="12">
        <f t="shared" si="31"/>
        <v>10</v>
      </c>
      <c r="I293" s="12">
        <f t="shared" si="32"/>
        <v>2030</v>
      </c>
      <c r="J293" s="12" t="str">
        <f t="shared" ca="1" si="33"/>
        <v>not include</v>
      </c>
    </row>
    <row r="294" spans="1:10" x14ac:dyDescent="0.2">
      <c r="A294" s="10">
        <f>IF(ISERROR(IF(A293=nper,"",A293+1))=TRUE,"",IF(A293=nper,"",A293+1))</f>
        <v>284</v>
      </c>
      <c r="B294" s="43">
        <f t="shared" si="34"/>
        <v>47793</v>
      </c>
      <c r="C294" s="46">
        <f>IF(A294="","",IF(OR(A294=nper,payment&gt;ROUND((1+rate)*G293,2)),ROUND((1+rate)*G293,2),payment))</f>
        <v>1574.78</v>
      </c>
      <c r="D294" s="28"/>
      <c r="E294" s="11">
        <f t="shared" si="28"/>
        <v>543.11</v>
      </c>
      <c r="F294" s="11">
        <f t="shared" si="29"/>
        <v>1031.67</v>
      </c>
      <c r="G294" s="11">
        <f t="shared" si="30"/>
        <v>469977.90999999992</v>
      </c>
      <c r="H294" s="12">
        <f t="shared" si="31"/>
        <v>11</v>
      </c>
      <c r="I294" s="12">
        <f t="shared" si="32"/>
        <v>2030</v>
      </c>
      <c r="J294" s="12" t="str">
        <f t="shared" ca="1" si="33"/>
        <v>not include</v>
      </c>
    </row>
    <row r="295" spans="1:10" x14ac:dyDescent="0.2">
      <c r="A295" s="10">
        <f>IF(ISERROR(IF(A294=nper,"",A294+1))=TRUE,"",IF(A294=nper,"",A294+1))</f>
        <v>285</v>
      </c>
      <c r="B295" s="43">
        <f t="shared" si="34"/>
        <v>47807</v>
      </c>
      <c r="C295" s="46">
        <f>IF(A295="","",IF(OR(A295=nper,payment&gt;ROUND((1+rate)*G294,2)),ROUND((1+rate)*G294,2),payment))</f>
        <v>1574.78</v>
      </c>
      <c r="D295" s="28"/>
      <c r="E295" s="11">
        <f t="shared" si="28"/>
        <v>541.91999999999996</v>
      </c>
      <c r="F295" s="11">
        <f t="shared" si="29"/>
        <v>1032.8600000000001</v>
      </c>
      <c r="G295" s="11">
        <f t="shared" si="30"/>
        <v>468945.04999999993</v>
      </c>
      <c r="H295" s="12">
        <f t="shared" si="31"/>
        <v>11</v>
      </c>
      <c r="I295" s="12">
        <f t="shared" si="32"/>
        <v>2030</v>
      </c>
      <c r="J295" s="12" t="str">
        <f t="shared" ca="1" si="33"/>
        <v>not include</v>
      </c>
    </row>
    <row r="296" spans="1:10" x14ac:dyDescent="0.2">
      <c r="A296" s="10">
        <f>IF(ISERROR(IF(A295=nper,"",A295+1))=TRUE,"",IF(A295=nper,"",A295+1))</f>
        <v>286</v>
      </c>
      <c r="B296" s="43">
        <f t="shared" si="34"/>
        <v>47821</v>
      </c>
      <c r="C296" s="46">
        <f>IF(A296="","",IF(OR(A296=nper,payment&gt;ROUND((1+rate)*G295,2)),ROUND((1+rate)*G295,2),payment))</f>
        <v>1574.78</v>
      </c>
      <c r="D296" s="28"/>
      <c r="E296" s="11">
        <f t="shared" si="28"/>
        <v>540.73</v>
      </c>
      <c r="F296" s="11">
        <f t="shared" si="29"/>
        <v>1034.05</v>
      </c>
      <c r="G296" s="11">
        <f t="shared" si="30"/>
        <v>467910.99999999994</v>
      </c>
      <c r="H296" s="12">
        <f t="shared" si="31"/>
        <v>12</v>
      </c>
      <c r="I296" s="12">
        <f t="shared" si="32"/>
        <v>2030</v>
      </c>
      <c r="J296" s="12" t="str">
        <f t="shared" ca="1" si="33"/>
        <v>not include</v>
      </c>
    </row>
    <row r="297" spans="1:10" x14ac:dyDescent="0.2">
      <c r="A297" s="10">
        <f>IF(ISERROR(IF(A296=nper,"",A296+1))=TRUE,"",IF(A296=nper,"",A296+1))</f>
        <v>287</v>
      </c>
      <c r="B297" s="43">
        <f t="shared" si="34"/>
        <v>47835</v>
      </c>
      <c r="C297" s="46">
        <f>IF(A297="","",IF(OR(A297=nper,payment&gt;ROUND((1+rate)*G296,2)),ROUND((1+rate)*G296,2),payment))</f>
        <v>1574.78</v>
      </c>
      <c r="D297" s="28"/>
      <c r="E297" s="11">
        <f t="shared" si="28"/>
        <v>539.53</v>
      </c>
      <c r="F297" s="11">
        <f t="shared" si="29"/>
        <v>1035.25</v>
      </c>
      <c r="G297" s="11">
        <f t="shared" si="30"/>
        <v>466875.74999999994</v>
      </c>
      <c r="H297" s="12">
        <f t="shared" si="31"/>
        <v>12</v>
      </c>
      <c r="I297" s="12">
        <f t="shared" si="32"/>
        <v>2030</v>
      </c>
      <c r="J297" s="12" t="str">
        <f t="shared" ca="1" si="33"/>
        <v>not include</v>
      </c>
    </row>
    <row r="298" spans="1:10" x14ac:dyDescent="0.2">
      <c r="A298" s="10">
        <f>IF(ISERROR(IF(A297=nper,"",A297+1))=TRUE,"",IF(A297=nper,"",A297+1))</f>
        <v>288</v>
      </c>
      <c r="B298" s="43">
        <f t="shared" si="34"/>
        <v>47849</v>
      </c>
      <c r="C298" s="46">
        <f>IF(A298="","",IF(OR(A298=nper,payment&gt;ROUND((1+rate)*G297,2)),ROUND((1+rate)*G297,2),payment))</f>
        <v>1574.78</v>
      </c>
      <c r="D298" s="28"/>
      <c r="E298" s="11">
        <f t="shared" si="28"/>
        <v>538.34</v>
      </c>
      <c r="F298" s="11">
        <f t="shared" si="29"/>
        <v>1036.44</v>
      </c>
      <c r="G298" s="11">
        <f t="shared" si="30"/>
        <v>465839.30999999994</v>
      </c>
      <c r="H298" s="12">
        <f t="shared" si="31"/>
        <v>1</v>
      </c>
      <c r="I298" s="12">
        <f t="shared" si="32"/>
        <v>2031</v>
      </c>
      <c r="J298" s="12" t="str">
        <f t="shared" ca="1" si="33"/>
        <v>not include</v>
      </c>
    </row>
    <row r="299" spans="1:10" x14ac:dyDescent="0.2">
      <c r="A299" s="10">
        <f>IF(ISERROR(IF(A298=nper,"",A298+1))=TRUE,"",IF(A298=nper,"",A298+1))</f>
        <v>289</v>
      </c>
      <c r="B299" s="43">
        <f t="shared" si="34"/>
        <v>47863</v>
      </c>
      <c r="C299" s="46">
        <f>IF(A299="","",IF(OR(A299=nper,payment&gt;ROUND((1+rate)*G298,2)),ROUND((1+rate)*G298,2),payment))</f>
        <v>1574.78</v>
      </c>
      <c r="D299" s="28"/>
      <c r="E299" s="11">
        <f t="shared" si="28"/>
        <v>537.15</v>
      </c>
      <c r="F299" s="11">
        <f t="shared" si="29"/>
        <v>1037.6300000000001</v>
      </c>
      <c r="G299" s="11">
        <f t="shared" si="30"/>
        <v>464801.67999999993</v>
      </c>
      <c r="H299" s="12">
        <f t="shared" si="31"/>
        <v>1</v>
      </c>
      <c r="I299" s="12">
        <f t="shared" si="32"/>
        <v>2031</v>
      </c>
      <c r="J299" s="12" t="str">
        <f t="shared" ca="1" si="33"/>
        <v>not include</v>
      </c>
    </row>
    <row r="300" spans="1:10" x14ac:dyDescent="0.2">
      <c r="A300" s="10">
        <f>IF(ISERROR(IF(A299=nper,"",A299+1))=TRUE,"",IF(A299=nper,"",A299+1))</f>
        <v>290</v>
      </c>
      <c r="B300" s="43">
        <f t="shared" si="34"/>
        <v>47877</v>
      </c>
      <c r="C300" s="46">
        <f>IF(A300="","",IF(OR(A300=nper,payment&gt;ROUND((1+rate)*G299,2)),ROUND((1+rate)*G299,2),payment))</f>
        <v>1574.78</v>
      </c>
      <c r="D300" s="28"/>
      <c r="E300" s="11">
        <f t="shared" si="28"/>
        <v>535.95000000000005</v>
      </c>
      <c r="F300" s="11">
        <f t="shared" si="29"/>
        <v>1038.83</v>
      </c>
      <c r="G300" s="11">
        <f t="shared" si="30"/>
        <v>463762.84999999992</v>
      </c>
      <c r="H300" s="12">
        <f t="shared" si="31"/>
        <v>1</v>
      </c>
      <c r="I300" s="12">
        <f t="shared" si="32"/>
        <v>2031</v>
      </c>
      <c r="J300" s="12" t="str">
        <f t="shared" ca="1" si="33"/>
        <v>not include</v>
      </c>
    </row>
    <row r="301" spans="1:10" x14ac:dyDescent="0.2">
      <c r="A301" s="10">
        <f>IF(ISERROR(IF(A300=nper,"",A300+1))=TRUE,"",IF(A300=nper,"",A300+1))</f>
        <v>291</v>
      </c>
      <c r="B301" s="43">
        <f t="shared" si="34"/>
        <v>47891</v>
      </c>
      <c r="C301" s="46">
        <f>IF(A301="","",IF(OR(A301=nper,payment&gt;ROUND((1+rate)*G300,2)),ROUND((1+rate)*G300,2),payment))</f>
        <v>1574.78</v>
      </c>
      <c r="D301" s="28"/>
      <c r="E301" s="11">
        <f t="shared" si="28"/>
        <v>534.75</v>
      </c>
      <c r="F301" s="11">
        <f t="shared" si="29"/>
        <v>1040.03</v>
      </c>
      <c r="G301" s="11">
        <f t="shared" si="30"/>
        <v>462722.81999999989</v>
      </c>
      <c r="H301" s="12">
        <f t="shared" si="31"/>
        <v>2</v>
      </c>
      <c r="I301" s="12">
        <f t="shared" si="32"/>
        <v>2031</v>
      </c>
      <c r="J301" s="12" t="str">
        <f t="shared" ca="1" si="33"/>
        <v>not include</v>
      </c>
    </row>
    <row r="302" spans="1:10" x14ac:dyDescent="0.2">
      <c r="A302" s="10">
        <f>IF(ISERROR(IF(A301=nper,"",A301+1))=TRUE,"",IF(A301=nper,"",A301+1))</f>
        <v>292</v>
      </c>
      <c r="B302" s="43">
        <f t="shared" si="34"/>
        <v>47905</v>
      </c>
      <c r="C302" s="46">
        <f>IF(A302="","",IF(OR(A302=nper,payment&gt;ROUND((1+rate)*G301,2)),ROUND((1+rate)*G301,2),payment))</f>
        <v>1574.78</v>
      </c>
      <c r="D302" s="28"/>
      <c r="E302" s="11">
        <f t="shared" si="28"/>
        <v>533.54999999999995</v>
      </c>
      <c r="F302" s="11">
        <f t="shared" si="29"/>
        <v>1041.23</v>
      </c>
      <c r="G302" s="11">
        <f t="shared" si="30"/>
        <v>461681.58999999991</v>
      </c>
      <c r="H302" s="12">
        <f t="shared" si="31"/>
        <v>2</v>
      </c>
      <c r="I302" s="12">
        <f t="shared" si="32"/>
        <v>2031</v>
      </c>
      <c r="J302" s="12" t="str">
        <f t="shared" ca="1" si="33"/>
        <v>not include</v>
      </c>
    </row>
    <row r="303" spans="1:10" x14ac:dyDescent="0.2">
      <c r="A303" s="10">
        <f>IF(ISERROR(IF(A302=nper,"",A302+1))=TRUE,"",IF(A302=nper,"",A302+1))</f>
        <v>293</v>
      </c>
      <c r="B303" s="43">
        <f t="shared" si="34"/>
        <v>47919</v>
      </c>
      <c r="C303" s="46">
        <f>IF(A303="","",IF(OR(A303=nper,payment&gt;ROUND((1+rate)*G302,2)),ROUND((1+rate)*G302,2),payment))</f>
        <v>1574.78</v>
      </c>
      <c r="D303" s="28"/>
      <c r="E303" s="11">
        <f t="shared" si="28"/>
        <v>532.35</v>
      </c>
      <c r="F303" s="11">
        <f t="shared" si="29"/>
        <v>1042.4299999999998</v>
      </c>
      <c r="G303" s="11">
        <f t="shared" si="30"/>
        <v>460639.15999999992</v>
      </c>
      <c r="H303" s="12">
        <f t="shared" si="31"/>
        <v>3</v>
      </c>
      <c r="I303" s="12">
        <f t="shared" si="32"/>
        <v>2031</v>
      </c>
      <c r="J303" s="12" t="str">
        <f t="shared" ca="1" si="33"/>
        <v>not include</v>
      </c>
    </row>
    <row r="304" spans="1:10" x14ac:dyDescent="0.2">
      <c r="A304" s="10">
        <f>IF(ISERROR(IF(A303=nper,"",A303+1))=TRUE,"",IF(A303=nper,"",A303+1))</f>
        <v>294</v>
      </c>
      <c r="B304" s="43">
        <f t="shared" si="34"/>
        <v>47933</v>
      </c>
      <c r="C304" s="46">
        <f>IF(A304="","",IF(OR(A304=nper,payment&gt;ROUND((1+rate)*G303,2)),ROUND((1+rate)*G303,2),payment))</f>
        <v>1574.78</v>
      </c>
      <c r="D304" s="28"/>
      <c r="E304" s="11">
        <f t="shared" si="28"/>
        <v>531.15</v>
      </c>
      <c r="F304" s="11">
        <f t="shared" si="29"/>
        <v>1043.6300000000001</v>
      </c>
      <c r="G304" s="11">
        <f t="shared" si="30"/>
        <v>459595.52999999991</v>
      </c>
      <c r="H304" s="12">
        <f t="shared" si="31"/>
        <v>3</v>
      </c>
      <c r="I304" s="12">
        <f t="shared" si="32"/>
        <v>2031</v>
      </c>
      <c r="J304" s="12" t="str">
        <f t="shared" ca="1" si="33"/>
        <v>not include</v>
      </c>
    </row>
    <row r="305" spans="1:10" x14ac:dyDescent="0.2">
      <c r="A305" s="10">
        <f>IF(ISERROR(IF(A304=nper,"",A304+1))=TRUE,"",IF(A304=nper,"",A304+1))</f>
        <v>295</v>
      </c>
      <c r="B305" s="43">
        <f t="shared" si="34"/>
        <v>47947</v>
      </c>
      <c r="C305" s="46">
        <f>IF(A305="","",IF(OR(A305=nper,payment&gt;ROUND((1+rate)*G304,2)),ROUND((1+rate)*G304,2),payment))</f>
        <v>1574.78</v>
      </c>
      <c r="D305" s="28"/>
      <c r="E305" s="11">
        <f t="shared" si="28"/>
        <v>529.95000000000005</v>
      </c>
      <c r="F305" s="11">
        <f t="shared" si="29"/>
        <v>1044.83</v>
      </c>
      <c r="G305" s="11">
        <f t="shared" si="30"/>
        <v>458550.6999999999</v>
      </c>
      <c r="H305" s="12">
        <f t="shared" si="31"/>
        <v>4</v>
      </c>
      <c r="I305" s="12">
        <f t="shared" si="32"/>
        <v>2031</v>
      </c>
      <c r="J305" s="12" t="str">
        <f t="shared" ca="1" si="33"/>
        <v>not include</v>
      </c>
    </row>
    <row r="306" spans="1:10" x14ac:dyDescent="0.2">
      <c r="A306" s="10">
        <f>IF(ISERROR(IF(A305=nper,"",A305+1))=TRUE,"",IF(A305=nper,"",A305+1))</f>
        <v>296</v>
      </c>
      <c r="B306" s="43">
        <f t="shared" si="34"/>
        <v>47961</v>
      </c>
      <c r="C306" s="46">
        <f>IF(A306="","",IF(OR(A306=nper,payment&gt;ROUND((1+rate)*G305,2)),ROUND((1+rate)*G305,2),payment))</f>
        <v>1574.78</v>
      </c>
      <c r="D306" s="28"/>
      <c r="E306" s="11">
        <f t="shared" si="28"/>
        <v>528.74</v>
      </c>
      <c r="F306" s="11">
        <f t="shared" si="29"/>
        <v>1046.04</v>
      </c>
      <c r="G306" s="11">
        <f t="shared" si="30"/>
        <v>457504.65999999992</v>
      </c>
      <c r="H306" s="12">
        <f t="shared" si="31"/>
        <v>4</v>
      </c>
      <c r="I306" s="12">
        <f t="shared" si="32"/>
        <v>2031</v>
      </c>
      <c r="J306" s="12" t="str">
        <f t="shared" ca="1" si="33"/>
        <v>not include</v>
      </c>
    </row>
    <row r="307" spans="1:10" x14ac:dyDescent="0.2">
      <c r="A307" s="10">
        <f>IF(ISERROR(IF(A306=nper,"",A306+1))=TRUE,"",IF(A306=nper,"",A306+1))</f>
        <v>297</v>
      </c>
      <c r="B307" s="43">
        <f t="shared" si="34"/>
        <v>47975</v>
      </c>
      <c r="C307" s="46">
        <f>IF(A307="","",IF(OR(A307=nper,payment&gt;ROUND((1+rate)*G306,2)),ROUND((1+rate)*G306,2),payment))</f>
        <v>1574.78</v>
      </c>
      <c r="D307" s="28"/>
      <c r="E307" s="11">
        <f t="shared" si="28"/>
        <v>527.54</v>
      </c>
      <c r="F307" s="11">
        <f t="shared" si="29"/>
        <v>1047.24</v>
      </c>
      <c r="G307" s="11">
        <f t="shared" si="30"/>
        <v>456457.41999999993</v>
      </c>
      <c r="H307" s="12">
        <f t="shared" si="31"/>
        <v>5</v>
      </c>
      <c r="I307" s="12">
        <f t="shared" si="32"/>
        <v>2031</v>
      </c>
      <c r="J307" s="12" t="str">
        <f t="shared" ca="1" si="33"/>
        <v>not include</v>
      </c>
    </row>
    <row r="308" spans="1:10" x14ac:dyDescent="0.2">
      <c r="A308" s="10">
        <f>IF(ISERROR(IF(A307=nper,"",A307+1))=TRUE,"",IF(A307=nper,"",A307+1))</f>
        <v>298</v>
      </c>
      <c r="B308" s="43">
        <f t="shared" si="34"/>
        <v>47989</v>
      </c>
      <c r="C308" s="46">
        <f>IF(A308="","",IF(OR(A308=nper,payment&gt;ROUND((1+rate)*G307,2)),ROUND((1+rate)*G307,2),payment))</f>
        <v>1574.78</v>
      </c>
      <c r="D308" s="28"/>
      <c r="E308" s="11">
        <f t="shared" si="28"/>
        <v>526.33000000000004</v>
      </c>
      <c r="F308" s="11">
        <f t="shared" si="29"/>
        <v>1048.4499999999998</v>
      </c>
      <c r="G308" s="11">
        <f t="shared" si="30"/>
        <v>455408.96999999991</v>
      </c>
      <c r="H308" s="12">
        <f t="shared" si="31"/>
        <v>5</v>
      </c>
      <c r="I308" s="12">
        <f t="shared" si="32"/>
        <v>2031</v>
      </c>
      <c r="J308" s="12" t="str">
        <f t="shared" ca="1" si="33"/>
        <v>not include</v>
      </c>
    </row>
    <row r="309" spans="1:10" x14ac:dyDescent="0.2">
      <c r="A309" s="10">
        <f>IF(ISERROR(IF(A308=nper,"",A308+1))=TRUE,"",IF(A308=nper,"",A308+1))</f>
        <v>299</v>
      </c>
      <c r="B309" s="43">
        <f t="shared" si="34"/>
        <v>48003</v>
      </c>
      <c r="C309" s="46">
        <f>IF(A309="","",IF(OR(A309=nper,payment&gt;ROUND((1+rate)*G308,2)),ROUND((1+rate)*G308,2),payment))</f>
        <v>1574.78</v>
      </c>
      <c r="D309" s="28"/>
      <c r="E309" s="11">
        <f t="shared" si="28"/>
        <v>525.12</v>
      </c>
      <c r="F309" s="11">
        <f t="shared" si="29"/>
        <v>1049.6599999999999</v>
      </c>
      <c r="G309" s="11">
        <f t="shared" si="30"/>
        <v>454359.30999999994</v>
      </c>
      <c r="H309" s="12">
        <f t="shared" si="31"/>
        <v>6</v>
      </c>
      <c r="I309" s="12">
        <f t="shared" si="32"/>
        <v>2031</v>
      </c>
      <c r="J309" s="12" t="str">
        <f t="shared" ca="1" si="33"/>
        <v>not include</v>
      </c>
    </row>
    <row r="310" spans="1:10" x14ac:dyDescent="0.2">
      <c r="A310" s="10">
        <f>IF(ISERROR(IF(A309=nper,"",A309+1))=TRUE,"",IF(A309=nper,"",A309+1))</f>
        <v>300</v>
      </c>
      <c r="B310" s="43">
        <f t="shared" si="34"/>
        <v>48017</v>
      </c>
      <c r="C310" s="46">
        <f>IF(A310="","",IF(OR(A310=nper,payment&gt;ROUND((1+rate)*G309,2)),ROUND((1+rate)*G309,2),payment))</f>
        <v>1574.78</v>
      </c>
      <c r="D310" s="28"/>
      <c r="E310" s="11">
        <f t="shared" si="28"/>
        <v>523.91</v>
      </c>
      <c r="F310" s="11">
        <f t="shared" si="29"/>
        <v>1050.8699999999999</v>
      </c>
      <c r="G310" s="11">
        <f t="shared" si="30"/>
        <v>453308.43999999994</v>
      </c>
      <c r="H310" s="12">
        <f t="shared" si="31"/>
        <v>6</v>
      </c>
      <c r="I310" s="12">
        <f t="shared" si="32"/>
        <v>2031</v>
      </c>
      <c r="J310" s="12" t="str">
        <f t="shared" ca="1" si="33"/>
        <v>not include</v>
      </c>
    </row>
    <row r="311" spans="1:10" x14ac:dyDescent="0.2">
      <c r="A311" s="10">
        <f>IF(ISERROR(IF(A310=nper,"",A310+1))=TRUE,"",IF(A310=nper,"",A310+1))</f>
        <v>301</v>
      </c>
      <c r="B311" s="43">
        <f t="shared" si="34"/>
        <v>48031</v>
      </c>
      <c r="C311" s="46">
        <f>IF(A311="","",IF(OR(A311=nper,payment&gt;ROUND((1+rate)*G310,2)),ROUND((1+rate)*G310,2),payment))</f>
        <v>1574.78</v>
      </c>
      <c r="D311" s="28"/>
      <c r="E311" s="11">
        <f t="shared" si="28"/>
        <v>522.70000000000005</v>
      </c>
      <c r="F311" s="11">
        <f t="shared" si="29"/>
        <v>1052.08</v>
      </c>
      <c r="G311" s="11">
        <f t="shared" si="30"/>
        <v>452256.35999999993</v>
      </c>
      <c r="H311" s="12">
        <f t="shared" si="31"/>
        <v>7</v>
      </c>
      <c r="I311" s="12">
        <f t="shared" si="32"/>
        <v>2031</v>
      </c>
      <c r="J311" s="12" t="str">
        <f t="shared" ca="1" si="33"/>
        <v>not include</v>
      </c>
    </row>
    <row r="312" spans="1:10" x14ac:dyDescent="0.2">
      <c r="A312" s="10">
        <f>IF(ISERROR(IF(A311=nper,"",A311+1))=TRUE,"",IF(A311=nper,"",A311+1))</f>
        <v>302</v>
      </c>
      <c r="B312" s="43">
        <f t="shared" si="34"/>
        <v>48045</v>
      </c>
      <c r="C312" s="46">
        <f>IF(A312="","",IF(OR(A312=nper,payment&gt;ROUND((1+rate)*G311,2)),ROUND((1+rate)*G311,2),payment))</f>
        <v>1574.78</v>
      </c>
      <c r="D312" s="28"/>
      <c r="E312" s="11">
        <f t="shared" si="28"/>
        <v>521.48</v>
      </c>
      <c r="F312" s="11">
        <f t="shared" si="29"/>
        <v>1053.3</v>
      </c>
      <c r="G312" s="11">
        <f t="shared" si="30"/>
        <v>451203.05999999994</v>
      </c>
      <c r="H312" s="12">
        <f t="shared" si="31"/>
        <v>7</v>
      </c>
      <c r="I312" s="12">
        <f t="shared" si="32"/>
        <v>2031</v>
      </c>
      <c r="J312" s="12" t="str">
        <f t="shared" ca="1" si="33"/>
        <v>not include</v>
      </c>
    </row>
    <row r="313" spans="1:10" x14ac:dyDescent="0.2">
      <c r="A313" s="10">
        <f>IF(ISERROR(IF(A312=nper,"",A312+1))=TRUE,"",IF(A312=nper,"",A312+1))</f>
        <v>303</v>
      </c>
      <c r="B313" s="43">
        <f t="shared" si="34"/>
        <v>48059</v>
      </c>
      <c r="C313" s="46">
        <f>IF(A313="","",IF(OR(A313=nper,payment&gt;ROUND((1+rate)*G312,2)),ROUND((1+rate)*G312,2),payment))</f>
        <v>1574.78</v>
      </c>
      <c r="D313" s="28"/>
      <c r="E313" s="11">
        <f t="shared" si="28"/>
        <v>520.27</v>
      </c>
      <c r="F313" s="11">
        <f t="shared" si="29"/>
        <v>1054.51</v>
      </c>
      <c r="G313" s="11">
        <f t="shared" si="30"/>
        <v>450148.54999999993</v>
      </c>
      <c r="H313" s="12">
        <f t="shared" si="31"/>
        <v>7</v>
      </c>
      <c r="I313" s="12">
        <f t="shared" si="32"/>
        <v>2031</v>
      </c>
      <c r="J313" s="12" t="str">
        <f t="shared" ca="1" si="33"/>
        <v>not include</v>
      </c>
    </row>
    <row r="314" spans="1:10" x14ac:dyDescent="0.2">
      <c r="A314" s="10">
        <f>IF(ISERROR(IF(A313=nper,"",A313+1))=TRUE,"",IF(A313=nper,"",A313+1))</f>
        <v>304</v>
      </c>
      <c r="B314" s="43">
        <f t="shared" si="34"/>
        <v>48073</v>
      </c>
      <c r="C314" s="46">
        <f>IF(A314="","",IF(OR(A314=nper,payment&gt;ROUND((1+rate)*G313,2)),ROUND((1+rate)*G313,2),payment))</f>
        <v>1574.78</v>
      </c>
      <c r="D314" s="28"/>
      <c r="E314" s="11">
        <f t="shared" si="28"/>
        <v>519.04999999999995</v>
      </c>
      <c r="F314" s="11">
        <f t="shared" si="29"/>
        <v>1055.73</v>
      </c>
      <c r="G314" s="11">
        <f t="shared" si="30"/>
        <v>449092.81999999995</v>
      </c>
      <c r="H314" s="12">
        <f t="shared" si="31"/>
        <v>8</v>
      </c>
      <c r="I314" s="12">
        <f t="shared" si="32"/>
        <v>2031</v>
      </c>
      <c r="J314" s="12" t="str">
        <f t="shared" ca="1" si="33"/>
        <v>not include</v>
      </c>
    </row>
    <row r="315" spans="1:10" x14ac:dyDescent="0.2">
      <c r="A315" s="10">
        <f>IF(ISERROR(IF(A314=nper,"",A314+1))=TRUE,"",IF(A314=nper,"",A314+1))</f>
        <v>305</v>
      </c>
      <c r="B315" s="43">
        <f t="shared" si="34"/>
        <v>48087</v>
      </c>
      <c r="C315" s="46">
        <f>IF(A315="","",IF(OR(A315=nper,payment&gt;ROUND((1+rate)*G314,2)),ROUND((1+rate)*G314,2),payment))</f>
        <v>1574.78</v>
      </c>
      <c r="D315" s="28"/>
      <c r="E315" s="11">
        <f t="shared" si="28"/>
        <v>517.84</v>
      </c>
      <c r="F315" s="11">
        <f t="shared" si="29"/>
        <v>1056.94</v>
      </c>
      <c r="G315" s="11">
        <f t="shared" si="30"/>
        <v>448035.87999999995</v>
      </c>
      <c r="H315" s="12">
        <f t="shared" si="31"/>
        <v>8</v>
      </c>
      <c r="I315" s="12">
        <f t="shared" si="32"/>
        <v>2031</v>
      </c>
      <c r="J315" s="12" t="str">
        <f t="shared" ca="1" si="33"/>
        <v>not include</v>
      </c>
    </row>
    <row r="316" spans="1:10" x14ac:dyDescent="0.2">
      <c r="A316" s="10">
        <f>IF(ISERROR(IF(A315=nper,"",A315+1))=TRUE,"",IF(A315=nper,"",A315+1))</f>
        <v>306</v>
      </c>
      <c r="B316" s="43">
        <f t="shared" si="34"/>
        <v>48101</v>
      </c>
      <c r="C316" s="46">
        <f>IF(A316="","",IF(OR(A316=nper,payment&gt;ROUND((1+rate)*G315,2)),ROUND((1+rate)*G315,2),payment))</f>
        <v>1574.78</v>
      </c>
      <c r="D316" s="28"/>
      <c r="E316" s="11">
        <f t="shared" si="28"/>
        <v>516.62</v>
      </c>
      <c r="F316" s="11">
        <f t="shared" si="29"/>
        <v>1058.1599999999999</v>
      </c>
      <c r="G316" s="11">
        <f t="shared" si="30"/>
        <v>446977.72</v>
      </c>
      <c r="H316" s="12">
        <f t="shared" si="31"/>
        <v>9</v>
      </c>
      <c r="I316" s="12">
        <f t="shared" si="32"/>
        <v>2031</v>
      </c>
      <c r="J316" s="12" t="str">
        <f t="shared" ca="1" si="33"/>
        <v>not include</v>
      </c>
    </row>
    <row r="317" spans="1:10" x14ac:dyDescent="0.2">
      <c r="A317" s="10">
        <f>IF(ISERROR(IF(A316=nper,"",A316+1))=TRUE,"",IF(A316=nper,"",A316+1))</f>
        <v>307</v>
      </c>
      <c r="B317" s="43">
        <f t="shared" si="34"/>
        <v>48115</v>
      </c>
      <c r="C317" s="46">
        <f>IF(A317="","",IF(OR(A317=nper,payment&gt;ROUND((1+rate)*G316,2)),ROUND((1+rate)*G316,2),payment))</f>
        <v>1574.78</v>
      </c>
      <c r="D317" s="28"/>
      <c r="E317" s="11">
        <f t="shared" si="28"/>
        <v>515.4</v>
      </c>
      <c r="F317" s="11">
        <f t="shared" si="29"/>
        <v>1059.3800000000001</v>
      </c>
      <c r="G317" s="11">
        <f t="shared" si="30"/>
        <v>445918.33999999997</v>
      </c>
      <c r="H317" s="12">
        <f t="shared" si="31"/>
        <v>9</v>
      </c>
      <c r="I317" s="12">
        <f t="shared" si="32"/>
        <v>2031</v>
      </c>
      <c r="J317" s="12" t="str">
        <f t="shared" ca="1" si="33"/>
        <v>not include</v>
      </c>
    </row>
    <row r="318" spans="1:10" x14ac:dyDescent="0.2">
      <c r="A318" s="10">
        <f>IF(ISERROR(IF(A317=nper,"",A317+1))=TRUE,"",IF(A317=nper,"",A317+1))</f>
        <v>308</v>
      </c>
      <c r="B318" s="43">
        <f t="shared" si="34"/>
        <v>48129</v>
      </c>
      <c r="C318" s="46">
        <f>IF(A318="","",IF(OR(A318=nper,payment&gt;ROUND((1+rate)*G317,2)),ROUND((1+rate)*G317,2),payment))</f>
        <v>1574.78</v>
      </c>
      <c r="D318" s="28"/>
      <c r="E318" s="11">
        <f t="shared" si="28"/>
        <v>514.17999999999995</v>
      </c>
      <c r="F318" s="11">
        <f t="shared" si="29"/>
        <v>1060.5999999999999</v>
      </c>
      <c r="G318" s="11">
        <f t="shared" si="30"/>
        <v>444857.74</v>
      </c>
      <c r="H318" s="12">
        <f t="shared" si="31"/>
        <v>10</v>
      </c>
      <c r="I318" s="12">
        <f t="shared" si="32"/>
        <v>2031</v>
      </c>
      <c r="J318" s="12" t="str">
        <f t="shared" ca="1" si="33"/>
        <v>not include</v>
      </c>
    </row>
    <row r="319" spans="1:10" x14ac:dyDescent="0.2">
      <c r="A319" s="10">
        <f>IF(ISERROR(IF(A318=nper,"",A318+1))=TRUE,"",IF(A318=nper,"",A318+1))</f>
        <v>309</v>
      </c>
      <c r="B319" s="43">
        <f t="shared" si="34"/>
        <v>48143</v>
      </c>
      <c r="C319" s="46">
        <f>IF(A319="","",IF(OR(A319=nper,payment&gt;ROUND((1+rate)*G318,2)),ROUND((1+rate)*G318,2),payment))</f>
        <v>1574.78</v>
      </c>
      <c r="D319" s="28"/>
      <c r="E319" s="11">
        <f t="shared" si="28"/>
        <v>512.95000000000005</v>
      </c>
      <c r="F319" s="11">
        <f t="shared" si="29"/>
        <v>1061.83</v>
      </c>
      <c r="G319" s="11">
        <f t="shared" si="30"/>
        <v>443795.91</v>
      </c>
      <c r="H319" s="12">
        <f t="shared" si="31"/>
        <v>10</v>
      </c>
      <c r="I319" s="12">
        <f t="shared" si="32"/>
        <v>2031</v>
      </c>
      <c r="J319" s="12" t="str">
        <f t="shared" ca="1" si="33"/>
        <v>not include</v>
      </c>
    </row>
    <row r="320" spans="1:10" x14ac:dyDescent="0.2">
      <c r="A320" s="10">
        <f>IF(ISERROR(IF(A319=nper,"",A319+1))=TRUE,"",IF(A319=nper,"",A319+1))</f>
        <v>310</v>
      </c>
      <c r="B320" s="43">
        <f t="shared" si="34"/>
        <v>48157</v>
      </c>
      <c r="C320" s="46">
        <f>IF(A320="","",IF(OR(A320=nper,payment&gt;ROUND((1+rate)*G319,2)),ROUND((1+rate)*G319,2),payment))</f>
        <v>1574.78</v>
      </c>
      <c r="D320" s="28"/>
      <c r="E320" s="11">
        <f t="shared" si="28"/>
        <v>511.73</v>
      </c>
      <c r="F320" s="11">
        <f t="shared" si="29"/>
        <v>1063.05</v>
      </c>
      <c r="G320" s="11">
        <f t="shared" si="30"/>
        <v>442732.86</v>
      </c>
      <c r="H320" s="12">
        <f t="shared" si="31"/>
        <v>11</v>
      </c>
      <c r="I320" s="12">
        <f t="shared" si="32"/>
        <v>2031</v>
      </c>
      <c r="J320" s="12" t="str">
        <f t="shared" ca="1" si="33"/>
        <v>not include</v>
      </c>
    </row>
    <row r="321" spans="1:10" x14ac:dyDescent="0.2">
      <c r="A321" s="10">
        <f>IF(ISERROR(IF(A320=nper,"",A320+1))=TRUE,"",IF(A320=nper,"",A320+1))</f>
        <v>311</v>
      </c>
      <c r="B321" s="43">
        <f t="shared" si="34"/>
        <v>48171</v>
      </c>
      <c r="C321" s="46">
        <f>IF(A321="","",IF(OR(A321=nper,payment&gt;ROUND((1+rate)*G320,2)),ROUND((1+rate)*G320,2),payment))</f>
        <v>1574.78</v>
      </c>
      <c r="D321" s="28"/>
      <c r="E321" s="11">
        <f t="shared" si="28"/>
        <v>510.5</v>
      </c>
      <c r="F321" s="11">
        <f t="shared" si="29"/>
        <v>1064.28</v>
      </c>
      <c r="G321" s="11">
        <f t="shared" si="30"/>
        <v>441668.57999999996</v>
      </c>
      <c r="H321" s="12">
        <f t="shared" si="31"/>
        <v>11</v>
      </c>
      <c r="I321" s="12">
        <f t="shared" si="32"/>
        <v>2031</v>
      </c>
      <c r="J321" s="12" t="str">
        <f t="shared" ca="1" si="33"/>
        <v>not include</v>
      </c>
    </row>
    <row r="322" spans="1:10" x14ac:dyDescent="0.2">
      <c r="A322" s="10">
        <f>IF(ISERROR(IF(A321=nper,"",A321+1))=TRUE,"",IF(A321=nper,"",A321+1))</f>
        <v>312</v>
      </c>
      <c r="B322" s="43">
        <f t="shared" si="34"/>
        <v>48185</v>
      </c>
      <c r="C322" s="46">
        <f>IF(A322="","",IF(OR(A322=nper,payment&gt;ROUND((1+rate)*G321,2)),ROUND((1+rate)*G321,2),payment))</f>
        <v>1574.78</v>
      </c>
      <c r="D322" s="28"/>
      <c r="E322" s="11">
        <f t="shared" si="28"/>
        <v>509.28</v>
      </c>
      <c r="F322" s="11">
        <f t="shared" si="29"/>
        <v>1065.5</v>
      </c>
      <c r="G322" s="11">
        <f t="shared" si="30"/>
        <v>440603.07999999996</v>
      </c>
      <c r="H322" s="12">
        <f t="shared" si="31"/>
        <v>12</v>
      </c>
      <c r="I322" s="12">
        <f t="shared" si="32"/>
        <v>2031</v>
      </c>
      <c r="J322" s="12" t="str">
        <f t="shared" ca="1" si="33"/>
        <v>not include</v>
      </c>
    </row>
    <row r="323" spans="1:10" x14ac:dyDescent="0.2">
      <c r="A323" s="10">
        <f>IF(ISERROR(IF(A322=nper,"",A322+1))=TRUE,"",IF(A322=nper,"",A322+1))</f>
        <v>313</v>
      </c>
      <c r="B323" s="43">
        <f t="shared" si="34"/>
        <v>48199</v>
      </c>
      <c r="C323" s="46">
        <f>IF(A323="","",IF(OR(A323=nper,payment&gt;ROUND((1+rate)*G322,2)),ROUND((1+rate)*G322,2),payment))</f>
        <v>1574.78</v>
      </c>
      <c r="D323" s="28"/>
      <c r="E323" s="11">
        <f t="shared" si="28"/>
        <v>508.05</v>
      </c>
      <c r="F323" s="11">
        <f t="shared" si="29"/>
        <v>1066.73</v>
      </c>
      <c r="G323" s="11">
        <f t="shared" si="30"/>
        <v>439536.35</v>
      </c>
      <c r="H323" s="12">
        <f t="shared" si="31"/>
        <v>12</v>
      </c>
      <c r="I323" s="12">
        <f t="shared" si="32"/>
        <v>2031</v>
      </c>
      <c r="J323" s="12" t="str">
        <f t="shared" ca="1" si="33"/>
        <v>not include</v>
      </c>
    </row>
    <row r="324" spans="1:10" x14ac:dyDescent="0.2">
      <c r="A324" s="10">
        <f>IF(ISERROR(IF(A323=nper,"",A323+1))=TRUE,"",IF(A323=nper,"",A323+1))</f>
        <v>314</v>
      </c>
      <c r="B324" s="43">
        <f t="shared" si="34"/>
        <v>48213</v>
      </c>
      <c r="C324" s="46">
        <f>IF(A324="","",IF(OR(A324=nper,payment&gt;ROUND((1+rate)*G323,2)),ROUND((1+rate)*G323,2),payment))</f>
        <v>1574.78</v>
      </c>
      <c r="D324" s="28"/>
      <c r="E324" s="11">
        <f t="shared" si="28"/>
        <v>506.82</v>
      </c>
      <c r="F324" s="11">
        <f t="shared" si="29"/>
        <v>1067.96</v>
      </c>
      <c r="G324" s="11">
        <f t="shared" si="30"/>
        <v>438468.38999999996</v>
      </c>
      <c r="H324" s="12">
        <f t="shared" si="31"/>
        <v>12</v>
      </c>
      <c r="I324" s="12">
        <f t="shared" si="32"/>
        <v>2031</v>
      </c>
      <c r="J324" s="12" t="str">
        <f t="shared" ca="1" si="33"/>
        <v>not include</v>
      </c>
    </row>
    <row r="325" spans="1:10" x14ac:dyDescent="0.2">
      <c r="A325" s="10">
        <f>IF(ISERROR(IF(A324=nper,"",A324+1))=TRUE,"",IF(A324=nper,"",A324+1))</f>
        <v>315</v>
      </c>
      <c r="B325" s="43">
        <f t="shared" si="34"/>
        <v>48227</v>
      </c>
      <c r="C325" s="46">
        <f>IF(A325="","",IF(OR(A325=nper,payment&gt;ROUND((1+rate)*G324,2)),ROUND((1+rate)*G324,2),payment))</f>
        <v>1574.78</v>
      </c>
      <c r="D325" s="28"/>
      <c r="E325" s="11">
        <f t="shared" si="28"/>
        <v>505.58</v>
      </c>
      <c r="F325" s="11">
        <f t="shared" si="29"/>
        <v>1069.2</v>
      </c>
      <c r="G325" s="11">
        <f t="shared" si="30"/>
        <v>437399.18999999994</v>
      </c>
      <c r="H325" s="12">
        <f t="shared" si="31"/>
        <v>1</v>
      </c>
      <c r="I325" s="12">
        <f t="shared" si="32"/>
        <v>2032</v>
      </c>
      <c r="J325" s="12" t="str">
        <f t="shared" ca="1" si="33"/>
        <v>not include</v>
      </c>
    </row>
    <row r="326" spans="1:10" x14ac:dyDescent="0.2">
      <c r="A326" s="10">
        <f>IF(ISERROR(IF(A325=nper,"",A325+1))=TRUE,"",IF(A325=nper,"",A325+1))</f>
        <v>316</v>
      </c>
      <c r="B326" s="43">
        <f t="shared" si="34"/>
        <v>48241</v>
      </c>
      <c r="C326" s="46">
        <f>IF(A326="","",IF(OR(A326=nper,payment&gt;ROUND((1+rate)*G325,2)),ROUND((1+rate)*G325,2),payment))</f>
        <v>1574.78</v>
      </c>
      <c r="D326" s="28"/>
      <c r="E326" s="11">
        <f t="shared" si="28"/>
        <v>504.35</v>
      </c>
      <c r="F326" s="11">
        <f t="shared" si="29"/>
        <v>1070.4299999999998</v>
      </c>
      <c r="G326" s="11">
        <f t="shared" si="30"/>
        <v>436328.75999999995</v>
      </c>
      <c r="H326" s="12">
        <f t="shared" si="31"/>
        <v>1</v>
      </c>
      <c r="I326" s="12">
        <f t="shared" si="32"/>
        <v>2032</v>
      </c>
      <c r="J326" s="12" t="str">
        <f t="shared" ca="1" si="33"/>
        <v>not include</v>
      </c>
    </row>
    <row r="327" spans="1:10" x14ac:dyDescent="0.2">
      <c r="A327" s="10">
        <f>IF(ISERROR(IF(A326=nper,"",A326+1))=TRUE,"",IF(A326=nper,"",A326+1))</f>
        <v>317</v>
      </c>
      <c r="B327" s="43">
        <f t="shared" si="34"/>
        <v>48255</v>
      </c>
      <c r="C327" s="46">
        <f>IF(A327="","",IF(OR(A327=nper,payment&gt;ROUND((1+rate)*G326,2)),ROUND((1+rate)*G326,2),payment))</f>
        <v>1574.78</v>
      </c>
      <c r="D327" s="28"/>
      <c r="E327" s="11">
        <f t="shared" si="28"/>
        <v>503.12</v>
      </c>
      <c r="F327" s="11">
        <f t="shared" si="29"/>
        <v>1071.6599999999999</v>
      </c>
      <c r="G327" s="11">
        <f t="shared" si="30"/>
        <v>435257.1</v>
      </c>
      <c r="H327" s="12">
        <f t="shared" si="31"/>
        <v>2</v>
      </c>
      <c r="I327" s="12">
        <f t="shared" si="32"/>
        <v>2032</v>
      </c>
      <c r="J327" s="12" t="str">
        <f t="shared" ca="1" si="33"/>
        <v>not include</v>
      </c>
    </row>
    <row r="328" spans="1:10" x14ac:dyDescent="0.2">
      <c r="A328" s="10">
        <f>IF(ISERROR(IF(A327=nper,"",A327+1))=TRUE,"",IF(A327=nper,"",A327+1))</f>
        <v>318</v>
      </c>
      <c r="B328" s="43">
        <f t="shared" si="34"/>
        <v>48269</v>
      </c>
      <c r="C328" s="46">
        <f>IF(A328="","",IF(OR(A328=nper,payment&gt;ROUND((1+rate)*G327,2)),ROUND((1+rate)*G327,2),payment))</f>
        <v>1574.78</v>
      </c>
      <c r="D328" s="28"/>
      <c r="E328" s="11">
        <f t="shared" si="28"/>
        <v>501.88</v>
      </c>
      <c r="F328" s="11">
        <f t="shared" si="29"/>
        <v>1072.9000000000001</v>
      </c>
      <c r="G328" s="11">
        <f t="shared" si="30"/>
        <v>434184.19999999995</v>
      </c>
      <c r="H328" s="12">
        <f t="shared" si="31"/>
        <v>2</v>
      </c>
      <c r="I328" s="12">
        <f t="shared" si="32"/>
        <v>2032</v>
      </c>
      <c r="J328" s="12" t="str">
        <f t="shared" ca="1" si="33"/>
        <v>not include</v>
      </c>
    </row>
    <row r="329" spans="1:10" x14ac:dyDescent="0.2">
      <c r="A329" s="10">
        <f>IF(ISERROR(IF(A328=nper,"",A328+1))=TRUE,"",IF(A328=nper,"",A328+1))</f>
        <v>319</v>
      </c>
      <c r="B329" s="43">
        <f t="shared" si="34"/>
        <v>48283</v>
      </c>
      <c r="C329" s="46">
        <f>IF(A329="","",IF(OR(A329=nper,payment&gt;ROUND((1+rate)*G328,2)),ROUND((1+rate)*G328,2),payment))</f>
        <v>1574.78</v>
      </c>
      <c r="D329" s="28"/>
      <c r="E329" s="11">
        <f t="shared" si="28"/>
        <v>500.65</v>
      </c>
      <c r="F329" s="11">
        <f t="shared" si="29"/>
        <v>1074.1300000000001</v>
      </c>
      <c r="G329" s="11">
        <f t="shared" si="30"/>
        <v>433110.06999999995</v>
      </c>
      <c r="H329" s="12">
        <f t="shared" si="31"/>
        <v>3</v>
      </c>
      <c r="I329" s="12">
        <f t="shared" si="32"/>
        <v>2032</v>
      </c>
      <c r="J329" s="12" t="str">
        <f t="shared" ca="1" si="33"/>
        <v>not include</v>
      </c>
    </row>
    <row r="330" spans="1:10" x14ac:dyDescent="0.2">
      <c r="A330" s="10">
        <f>IF(ISERROR(IF(A329=nper,"",A329+1))=TRUE,"",IF(A329=nper,"",A329+1))</f>
        <v>320</v>
      </c>
      <c r="B330" s="43">
        <f t="shared" si="34"/>
        <v>48297</v>
      </c>
      <c r="C330" s="46">
        <f>IF(A330="","",IF(OR(A330=nper,payment&gt;ROUND((1+rate)*G329,2)),ROUND((1+rate)*G329,2),payment))</f>
        <v>1574.78</v>
      </c>
      <c r="D330" s="28"/>
      <c r="E330" s="11">
        <f t="shared" si="28"/>
        <v>499.41</v>
      </c>
      <c r="F330" s="11">
        <f t="shared" si="29"/>
        <v>1075.3699999999999</v>
      </c>
      <c r="G330" s="11">
        <f t="shared" si="30"/>
        <v>432034.69999999995</v>
      </c>
      <c r="H330" s="12">
        <f t="shared" si="31"/>
        <v>3</v>
      </c>
      <c r="I330" s="12">
        <f t="shared" si="32"/>
        <v>2032</v>
      </c>
      <c r="J330" s="12" t="str">
        <f t="shared" ca="1" si="33"/>
        <v>not include</v>
      </c>
    </row>
    <row r="331" spans="1:10" x14ac:dyDescent="0.2">
      <c r="A331" s="10">
        <f>IF(ISERROR(IF(A330=nper,"",A330+1))=TRUE,"",IF(A330=nper,"",A330+1))</f>
        <v>321</v>
      </c>
      <c r="B331" s="43">
        <f t="shared" si="34"/>
        <v>48311</v>
      </c>
      <c r="C331" s="46">
        <f>IF(A331="","",IF(OR(A331=nper,payment&gt;ROUND((1+rate)*G330,2)),ROUND((1+rate)*G330,2),payment))</f>
        <v>1574.78</v>
      </c>
      <c r="D331" s="28"/>
      <c r="E331" s="11">
        <f t="shared" ref="E331:E394" si="35">IF(A331="","",ROUND(rate*G330,2))</f>
        <v>498.17</v>
      </c>
      <c r="F331" s="11">
        <f t="shared" si="29"/>
        <v>1076.6099999999999</v>
      </c>
      <c r="G331" s="11">
        <f t="shared" si="30"/>
        <v>430958.08999999997</v>
      </c>
      <c r="H331" s="12">
        <f t="shared" si="31"/>
        <v>4</v>
      </c>
      <c r="I331" s="12">
        <f t="shared" si="32"/>
        <v>2032</v>
      </c>
      <c r="J331" s="12" t="str">
        <f t="shared" ca="1" si="33"/>
        <v>not include</v>
      </c>
    </row>
    <row r="332" spans="1:10" x14ac:dyDescent="0.2">
      <c r="A332" s="10">
        <f>IF(ISERROR(IF(A331=nper,"",A331+1))=TRUE,"",IF(A331=nper,"",A331+1))</f>
        <v>322</v>
      </c>
      <c r="B332" s="43">
        <f t="shared" si="34"/>
        <v>48325</v>
      </c>
      <c r="C332" s="46">
        <f>IF(A332="","",IF(OR(A332=nper,payment&gt;ROUND((1+rate)*G331,2)),ROUND((1+rate)*G331,2),payment))</f>
        <v>1574.78</v>
      </c>
      <c r="D332" s="28"/>
      <c r="E332" s="11">
        <f t="shared" si="35"/>
        <v>496.93</v>
      </c>
      <c r="F332" s="11">
        <f t="shared" ref="F332:F395" si="36">IF(A332="","",C332-(E332+D332))</f>
        <v>1077.8499999999999</v>
      </c>
      <c r="G332" s="11">
        <f t="shared" ref="G332:G395" si="37">IF(A332="","",G331-F332)</f>
        <v>429880.24</v>
      </c>
      <c r="H332" s="12">
        <f t="shared" ref="H332:H395" si="38">IF(B332="","",MONTH(B332))</f>
        <v>4</v>
      </c>
      <c r="I332" s="12">
        <f t="shared" ref="I332:I395" si="39">IF(B332="","",YEAR(B332))</f>
        <v>2032</v>
      </c>
      <c r="J332" s="12" t="str">
        <f t="shared" ref="J332:J395" ca="1" si="40">IF(A332="","",IF(B332&lt;=TODAY(),"include","not include"))</f>
        <v>not include</v>
      </c>
    </row>
    <row r="333" spans="1:10" x14ac:dyDescent="0.2">
      <c r="A333" s="10">
        <f>IF(ISERROR(IF(A332=nper,"",A332+1))=TRUE,"",IF(A332=nper,"",A332+1))</f>
        <v>323</v>
      </c>
      <c r="B333" s="43">
        <f t="shared" si="34"/>
        <v>48339</v>
      </c>
      <c r="C333" s="46">
        <f>IF(A333="","",IF(OR(A333=nper,payment&gt;ROUND((1+rate)*G332,2)),ROUND((1+rate)*G332,2),payment))</f>
        <v>1574.78</v>
      </c>
      <c r="D333" s="28"/>
      <c r="E333" s="11">
        <f t="shared" si="35"/>
        <v>495.68</v>
      </c>
      <c r="F333" s="11">
        <f t="shared" si="36"/>
        <v>1079.0999999999999</v>
      </c>
      <c r="G333" s="11">
        <f t="shared" si="37"/>
        <v>428801.14</v>
      </c>
      <c r="H333" s="12">
        <f t="shared" si="38"/>
        <v>5</v>
      </c>
      <c r="I333" s="12">
        <f t="shared" si="39"/>
        <v>2032</v>
      </c>
      <c r="J333" s="12" t="str">
        <f t="shared" ca="1" si="40"/>
        <v>not include</v>
      </c>
    </row>
    <row r="334" spans="1:10" x14ac:dyDescent="0.2">
      <c r="A334" s="10">
        <f>IF(ISERROR(IF(A333=nper,"",A333+1))=TRUE,"",IF(A333=nper,"",A333+1))</f>
        <v>324</v>
      </c>
      <c r="B334" s="43">
        <f t="shared" ref="B334:B397" si="41">IF(A334="","",IF($H$4="Weekly",B333+7,IF($H$4="Bi-Weekly",B333+14,IF($H$4="Monthly",EDATE(B333,1),IF($H$4="Bi-Monthly",EDATE(B333,2),IF($H$4="Quarterly",EDATE(B333,3),IF($H$4="Semi-Annually",EDATE(B333,6),IF($H$4="Annually",EDATE(B333,12),IF($H$4="Semi-Monthly",DATE(YEAR(B333),MONTH(B333)+1,15*(DAY(B333)&lt;&gt;15)),2)))))))))</f>
        <v>48353</v>
      </c>
      <c r="C334" s="46">
        <f>IF(A334="","",IF(OR(A334=nper,payment&gt;ROUND((1+rate)*G333,2)),ROUND((1+rate)*G333,2),payment))</f>
        <v>1574.78</v>
      </c>
      <c r="D334" s="28"/>
      <c r="E334" s="11">
        <f t="shared" si="35"/>
        <v>494.44</v>
      </c>
      <c r="F334" s="11">
        <f t="shared" si="36"/>
        <v>1080.3399999999999</v>
      </c>
      <c r="G334" s="11">
        <f t="shared" si="37"/>
        <v>427720.8</v>
      </c>
      <c r="H334" s="12">
        <f t="shared" si="38"/>
        <v>5</v>
      </c>
      <c r="I334" s="12">
        <f t="shared" si="39"/>
        <v>2032</v>
      </c>
      <c r="J334" s="12" t="str">
        <f t="shared" ca="1" si="40"/>
        <v>not include</v>
      </c>
    </row>
    <row r="335" spans="1:10" x14ac:dyDescent="0.2">
      <c r="A335" s="10">
        <f>IF(ISERROR(IF(A334=nper,"",A334+1))=TRUE,"",IF(A334=nper,"",A334+1))</f>
        <v>325</v>
      </c>
      <c r="B335" s="43">
        <f t="shared" si="41"/>
        <v>48367</v>
      </c>
      <c r="C335" s="46">
        <f>IF(A335="","",IF(OR(A335=nper,payment&gt;ROUND((1+rate)*G334,2)),ROUND((1+rate)*G334,2),payment))</f>
        <v>1574.78</v>
      </c>
      <c r="D335" s="28"/>
      <c r="E335" s="11">
        <f t="shared" si="35"/>
        <v>493.19</v>
      </c>
      <c r="F335" s="11">
        <f t="shared" si="36"/>
        <v>1081.5899999999999</v>
      </c>
      <c r="G335" s="11">
        <f t="shared" si="37"/>
        <v>426639.20999999996</v>
      </c>
      <c r="H335" s="12">
        <f t="shared" si="38"/>
        <v>6</v>
      </c>
      <c r="I335" s="12">
        <f t="shared" si="39"/>
        <v>2032</v>
      </c>
      <c r="J335" s="12" t="str">
        <f t="shared" ca="1" si="40"/>
        <v>not include</v>
      </c>
    </row>
    <row r="336" spans="1:10" x14ac:dyDescent="0.2">
      <c r="A336" s="10">
        <f>IF(ISERROR(IF(A335=nper,"",A335+1))=TRUE,"",IF(A335=nper,"",A335+1))</f>
        <v>326</v>
      </c>
      <c r="B336" s="43">
        <f t="shared" si="41"/>
        <v>48381</v>
      </c>
      <c r="C336" s="46">
        <f>IF(A336="","",IF(OR(A336=nper,payment&gt;ROUND((1+rate)*G335,2)),ROUND((1+rate)*G335,2),payment))</f>
        <v>1574.78</v>
      </c>
      <c r="D336" s="28"/>
      <c r="E336" s="11">
        <f t="shared" si="35"/>
        <v>491.95</v>
      </c>
      <c r="F336" s="11">
        <f t="shared" si="36"/>
        <v>1082.83</v>
      </c>
      <c r="G336" s="11">
        <f t="shared" si="37"/>
        <v>425556.37999999995</v>
      </c>
      <c r="H336" s="12">
        <f t="shared" si="38"/>
        <v>6</v>
      </c>
      <c r="I336" s="12">
        <f t="shared" si="39"/>
        <v>2032</v>
      </c>
      <c r="J336" s="12" t="str">
        <f t="shared" ca="1" si="40"/>
        <v>not include</v>
      </c>
    </row>
    <row r="337" spans="1:10" x14ac:dyDescent="0.2">
      <c r="A337" s="10">
        <f>IF(ISERROR(IF(A336=nper,"",A336+1))=TRUE,"",IF(A336=nper,"",A336+1))</f>
        <v>327</v>
      </c>
      <c r="B337" s="43">
        <f t="shared" si="41"/>
        <v>48395</v>
      </c>
      <c r="C337" s="46">
        <f>IF(A337="","",IF(OR(A337=nper,payment&gt;ROUND((1+rate)*G336,2)),ROUND((1+rate)*G336,2),payment))</f>
        <v>1574.78</v>
      </c>
      <c r="D337" s="28"/>
      <c r="E337" s="11">
        <f t="shared" si="35"/>
        <v>490.7</v>
      </c>
      <c r="F337" s="11">
        <f t="shared" si="36"/>
        <v>1084.08</v>
      </c>
      <c r="G337" s="11">
        <f t="shared" si="37"/>
        <v>424472.29999999993</v>
      </c>
      <c r="H337" s="12">
        <f t="shared" si="38"/>
        <v>6</v>
      </c>
      <c r="I337" s="12">
        <f t="shared" si="39"/>
        <v>2032</v>
      </c>
      <c r="J337" s="12" t="str">
        <f t="shared" ca="1" si="40"/>
        <v>not include</v>
      </c>
    </row>
    <row r="338" spans="1:10" x14ac:dyDescent="0.2">
      <c r="A338" s="10">
        <f>IF(ISERROR(IF(A337=nper,"",A337+1))=TRUE,"",IF(A337=nper,"",A337+1))</f>
        <v>328</v>
      </c>
      <c r="B338" s="43">
        <f t="shared" si="41"/>
        <v>48409</v>
      </c>
      <c r="C338" s="46">
        <f>IF(A338="","",IF(OR(A338=nper,payment&gt;ROUND((1+rate)*G337,2)),ROUND((1+rate)*G337,2),payment))</f>
        <v>1574.78</v>
      </c>
      <c r="D338" s="28"/>
      <c r="E338" s="11">
        <f t="shared" si="35"/>
        <v>489.45</v>
      </c>
      <c r="F338" s="11">
        <f t="shared" si="36"/>
        <v>1085.33</v>
      </c>
      <c r="G338" s="11">
        <f t="shared" si="37"/>
        <v>423386.96999999991</v>
      </c>
      <c r="H338" s="12">
        <f t="shared" si="38"/>
        <v>7</v>
      </c>
      <c r="I338" s="12">
        <f t="shared" si="39"/>
        <v>2032</v>
      </c>
      <c r="J338" s="12" t="str">
        <f t="shared" ca="1" si="40"/>
        <v>not include</v>
      </c>
    </row>
    <row r="339" spans="1:10" x14ac:dyDescent="0.2">
      <c r="A339" s="10">
        <f>IF(ISERROR(IF(A338=nper,"",A338+1))=TRUE,"",IF(A338=nper,"",A338+1))</f>
        <v>329</v>
      </c>
      <c r="B339" s="43">
        <f t="shared" si="41"/>
        <v>48423</v>
      </c>
      <c r="C339" s="46">
        <f>IF(A339="","",IF(OR(A339=nper,payment&gt;ROUND((1+rate)*G338,2)),ROUND((1+rate)*G338,2),payment))</f>
        <v>1574.78</v>
      </c>
      <c r="D339" s="28"/>
      <c r="E339" s="11">
        <f t="shared" si="35"/>
        <v>488.2</v>
      </c>
      <c r="F339" s="11">
        <f t="shared" si="36"/>
        <v>1086.58</v>
      </c>
      <c r="G339" s="11">
        <f t="shared" si="37"/>
        <v>422300.3899999999</v>
      </c>
      <c r="H339" s="12">
        <f t="shared" si="38"/>
        <v>7</v>
      </c>
      <c r="I339" s="12">
        <f t="shared" si="39"/>
        <v>2032</v>
      </c>
      <c r="J339" s="12" t="str">
        <f t="shared" ca="1" si="40"/>
        <v>not include</v>
      </c>
    </row>
    <row r="340" spans="1:10" x14ac:dyDescent="0.2">
      <c r="A340" s="10">
        <f>IF(ISERROR(IF(A339=nper,"",A339+1))=TRUE,"",IF(A339=nper,"",A339+1))</f>
        <v>330</v>
      </c>
      <c r="B340" s="43">
        <f t="shared" si="41"/>
        <v>48437</v>
      </c>
      <c r="C340" s="46">
        <f>IF(A340="","",IF(OR(A340=nper,payment&gt;ROUND((1+rate)*G339,2)),ROUND((1+rate)*G339,2),payment))</f>
        <v>1574.78</v>
      </c>
      <c r="D340" s="28"/>
      <c r="E340" s="11">
        <f t="shared" si="35"/>
        <v>486.94</v>
      </c>
      <c r="F340" s="11">
        <f t="shared" si="36"/>
        <v>1087.8399999999999</v>
      </c>
      <c r="G340" s="11">
        <f t="shared" si="37"/>
        <v>421212.54999999987</v>
      </c>
      <c r="H340" s="12">
        <f t="shared" si="38"/>
        <v>8</v>
      </c>
      <c r="I340" s="12">
        <f t="shared" si="39"/>
        <v>2032</v>
      </c>
      <c r="J340" s="12" t="str">
        <f t="shared" ca="1" si="40"/>
        <v>not include</v>
      </c>
    </row>
    <row r="341" spans="1:10" x14ac:dyDescent="0.2">
      <c r="A341" s="10">
        <f>IF(ISERROR(IF(A340=nper,"",A340+1))=TRUE,"",IF(A340=nper,"",A340+1))</f>
        <v>331</v>
      </c>
      <c r="B341" s="43">
        <f t="shared" si="41"/>
        <v>48451</v>
      </c>
      <c r="C341" s="46">
        <f>IF(A341="","",IF(OR(A341=nper,payment&gt;ROUND((1+rate)*G340,2)),ROUND((1+rate)*G340,2),payment))</f>
        <v>1574.78</v>
      </c>
      <c r="D341" s="28"/>
      <c r="E341" s="11">
        <f t="shared" si="35"/>
        <v>485.69</v>
      </c>
      <c r="F341" s="11">
        <f t="shared" si="36"/>
        <v>1089.0899999999999</v>
      </c>
      <c r="G341" s="11">
        <f t="shared" si="37"/>
        <v>420123.45999999985</v>
      </c>
      <c r="H341" s="12">
        <f t="shared" si="38"/>
        <v>8</v>
      </c>
      <c r="I341" s="12">
        <f t="shared" si="39"/>
        <v>2032</v>
      </c>
      <c r="J341" s="12" t="str">
        <f t="shared" ca="1" si="40"/>
        <v>not include</v>
      </c>
    </row>
    <row r="342" spans="1:10" x14ac:dyDescent="0.2">
      <c r="A342" s="10">
        <f>IF(ISERROR(IF(A341=nper,"",A341+1))=TRUE,"",IF(A341=nper,"",A341+1))</f>
        <v>332</v>
      </c>
      <c r="B342" s="43">
        <f t="shared" si="41"/>
        <v>48465</v>
      </c>
      <c r="C342" s="46">
        <f>IF(A342="","",IF(OR(A342=nper,payment&gt;ROUND((1+rate)*G341,2)),ROUND((1+rate)*G341,2),payment))</f>
        <v>1574.78</v>
      </c>
      <c r="D342" s="28"/>
      <c r="E342" s="11">
        <f t="shared" si="35"/>
        <v>484.43</v>
      </c>
      <c r="F342" s="11">
        <f t="shared" si="36"/>
        <v>1090.3499999999999</v>
      </c>
      <c r="G342" s="11">
        <f t="shared" si="37"/>
        <v>419033.10999999987</v>
      </c>
      <c r="H342" s="12">
        <f t="shared" si="38"/>
        <v>9</v>
      </c>
      <c r="I342" s="12">
        <f t="shared" si="39"/>
        <v>2032</v>
      </c>
      <c r="J342" s="12" t="str">
        <f t="shared" ca="1" si="40"/>
        <v>not include</v>
      </c>
    </row>
    <row r="343" spans="1:10" x14ac:dyDescent="0.2">
      <c r="A343" s="10">
        <f>IF(ISERROR(IF(A342=nper,"",A342+1))=TRUE,"",IF(A342=nper,"",A342+1))</f>
        <v>333</v>
      </c>
      <c r="B343" s="43">
        <f t="shared" si="41"/>
        <v>48479</v>
      </c>
      <c r="C343" s="46">
        <f>IF(A343="","",IF(OR(A343=nper,payment&gt;ROUND((1+rate)*G342,2)),ROUND((1+rate)*G342,2),payment))</f>
        <v>1574.78</v>
      </c>
      <c r="D343" s="28"/>
      <c r="E343" s="11">
        <f t="shared" si="35"/>
        <v>483.17</v>
      </c>
      <c r="F343" s="11">
        <f t="shared" si="36"/>
        <v>1091.6099999999999</v>
      </c>
      <c r="G343" s="11">
        <f t="shared" si="37"/>
        <v>417941.49999999988</v>
      </c>
      <c r="H343" s="12">
        <f t="shared" si="38"/>
        <v>9</v>
      </c>
      <c r="I343" s="12">
        <f t="shared" si="39"/>
        <v>2032</v>
      </c>
      <c r="J343" s="12" t="str">
        <f t="shared" ca="1" si="40"/>
        <v>not include</v>
      </c>
    </row>
    <row r="344" spans="1:10" x14ac:dyDescent="0.2">
      <c r="A344" s="10">
        <f>IF(ISERROR(IF(A343=nper,"",A343+1))=TRUE,"",IF(A343=nper,"",A343+1))</f>
        <v>334</v>
      </c>
      <c r="B344" s="43">
        <f t="shared" si="41"/>
        <v>48493</v>
      </c>
      <c r="C344" s="46">
        <f>IF(A344="","",IF(OR(A344=nper,payment&gt;ROUND((1+rate)*G343,2)),ROUND((1+rate)*G343,2),payment))</f>
        <v>1574.78</v>
      </c>
      <c r="D344" s="28"/>
      <c r="E344" s="11">
        <f t="shared" si="35"/>
        <v>481.92</v>
      </c>
      <c r="F344" s="11">
        <f t="shared" si="36"/>
        <v>1092.8599999999999</v>
      </c>
      <c r="G344" s="11">
        <f t="shared" si="37"/>
        <v>416848.6399999999</v>
      </c>
      <c r="H344" s="12">
        <f t="shared" si="38"/>
        <v>10</v>
      </c>
      <c r="I344" s="12">
        <f t="shared" si="39"/>
        <v>2032</v>
      </c>
      <c r="J344" s="12" t="str">
        <f t="shared" ca="1" si="40"/>
        <v>not include</v>
      </c>
    </row>
    <row r="345" spans="1:10" x14ac:dyDescent="0.2">
      <c r="A345" s="10">
        <f>IF(ISERROR(IF(A344=nper,"",A344+1))=TRUE,"",IF(A344=nper,"",A344+1))</f>
        <v>335</v>
      </c>
      <c r="B345" s="43">
        <f t="shared" si="41"/>
        <v>48507</v>
      </c>
      <c r="C345" s="46">
        <f>IF(A345="","",IF(OR(A345=nper,payment&gt;ROUND((1+rate)*G344,2)),ROUND((1+rate)*G344,2),payment))</f>
        <v>1574.78</v>
      </c>
      <c r="D345" s="28"/>
      <c r="E345" s="11">
        <f t="shared" si="35"/>
        <v>480.66</v>
      </c>
      <c r="F345" s="11">
        <f t="shared" si="36"/>
        <v>1094.1199999999999</v>
      </c>
      <c r="G345" s="11">
        <f t="shared" si="37"/>
        <v>415754.5199999999</v>
      </c>
      <c r="H345" s="12">
        <f t="shared" si="38"/>
        <v>10</v>
      </c>
      <c r="I345" s="12">
        <f t="shared" si="39"/>
        <v>2032</v>
      </c>
      <c r="J345" s="12" t="str">
        <f t="shared" ca="1" si="40"/>
        <v>not include</v>
      </c>
    </row>
    <row r="346" spans="1:10" x14ac:dyDescent="0.2">
      <c r="A346" s="10">
        <f>IF(ISERROR(IF(A345=nper,"",A345+1))=TRUE,"",IF(A345=nper,"",A345+1))</f>
        <v>336</v>
      </c>
      <c r="B346" s="43">
        <f t="shared" si="41"/>
        <v>48521</v>
      </c>
      <c r="C346" s="46">
        <f>IF(A346="","",IF(OR(A346=nper,payment&gt;ROUND((1+rate)*G345,2)),ROUND((1+rate)*G345,2),payment))</f>
        <v>1574.78</v>
      </c>
      <c r="D346" s="28"/>
      <c r="E346" s="11">
        <f t="shared" si="35"/>
        <v>479.39</v>
      </c>
      <c r="F346" s="11">
        <f t="shared" si="36"/>
        <v>1095.3899999999999</v>
      </c>
      <c r="G346" s="11">
        <f t="shared" si="37"/>
        <v>414659.12999999989</v>
      </c>
      <c r="H346" s="12">
        <f t="shared" si="38"/>
        <v>11</v>
      </c>
      <c r="I346" s="12">
        <f t="shared" si="39"/>
        <v>2032</v>
      </c>
      <c r="J346" s="12" t="str">
        <f t="shared" ca="1" si="40"/>
        <v>not include</v>
      </c>
    </row>
    <row r="347" spans="1:10" x14ac:dyDescent="0.2">
      <c r="A347" s="10">
        <f>IF(ISERROR(IF(A346=nper,"",A346+1))=TRUE,"",IF(A346=nper,"",A346+1))</f>
        <v>337</v>
      </c>
      <c r="B347" s="43">
        <f t="shared" si="41"/>
        <v>48535</v>
      </c>
      <c r="C347" s="46">
        <f>IF(A347="","",IF(OR(A347=nper,payment&gt;ROUND((1+rate)*G346,2)),ROUND((1+rate)*G346,2),payment))</f>
        <v>1574.78</v>
      </c>
      <c r="D347" s="28"/>
      <c r="E347" s="11">
        <f t="shared" si="35"/>
        <v>478.13</v>
      </c>
      <c r="F347" s="11">
        <f t="shared" si="36"/>
        <v>1096.6500000000001</v>
      </c>
      <c r="G347" s="11">
        <f t="shared" si="37"/>
        <v>413562.47999999986</v>
      </c>
      <c r="H347" s="12">
        <f t="shared" si="38"/>
        <v>11</v>
      </c>
      <c r="I347" s="12">
        <f t="shared" si="39"/>
        <v>2032</v>
      </c>
      <c r="J347" s="12" t="str">
        <f t="shared" ca="1" si="40"/>
        <v>not include</v>
      </c>
    </row>
    <row r="348" spans="1:10" x14ac:dyDescent="0.2">
      <c r="A348" s="10">
        <f>IF(ISERROR(IF(A347=nper,"",A347+1))=TRUE,"",IF(A347=nper,"",A347+1))</f>
        <v>338</v>
      </c>
      <c r="B348" s="43">
        <f t="shared" si="41"/>
        <v>48549</v>
      </c>
      <c r="C348" s="46">
        <f>IF(A348="","",IF(OR(A348=nper,payment&gt;ROUND((1+rate)*G347,2)),ROUND((1+rate)*G347,2),payment))</f>
        <v>1574.78</v>
      </c>
      <c r="D348" s="28"/>
      <c r="E348" s="11">
        <f t="shared" si="35"/>
        <v>476.87</v>
      </c>
      <c r="F348" s="11">
        <f t="shared" si="36"/>
        <v>1097.9099999999999</v>
      </c>
      <c r="G348" s="11">
        <f t="shared" si="37"/>
        <v>412464.56999999989</v>
      </c>
      <c r="H348" s="12">
        <f t="shared" si="38"/>
        <v>12</v>
      </c>
      <c r="I348" s="12">
        <f t="shared" si="39"/>
        <v>2032</v>
      </c>
      <c r="J348" s="12" t="str">
        <f t="shared" ca="1" si="40"/>
        <v>not include</v>
      </c>
    </row>
    <row r="349" spans="1:10" x14ac:dyDescent="0.2">
      <c r="A349" s="10">
        <f>IF(ISERROR(IF(A348=nper,"",A348+1))=TRUE,"",IF(A348=nper,"",A348+1))</f>
        <v>339</v>
      </c>
      <c r="B349" s="43">
        <f t="shared" si="41"/>
        <v>48563</v>
      </c>
      <c r="C349" s="46">
        <f>IF(A349="","",IF(OR(A349=nper,payment&gt;ROUND((1+rate)*G348,2)),ROUND((1+rate)*G348,2),payment))</f>
        <v>1574.78</v>
      </c>
      <c r="D349" s="28"/>
      <c r="E349" s="11">
        <f t="shared" si="35"/>
        <v>475.6</v>
      </c>
      <c r="F349" s="11">
        <f t="shared" si="36"/>
        <v>1099.1799999999998</v>
      </c>
      <c r="G349" s="11">
        <f t="shared" si="37"/>
        <v>411365.3899999999</v>
      </c>
      <c r="H349" s="12">
        <f t="shared" si="38"/>
        <v>12</v>
      </c>
      <c r="I349" s="12">
        <f t="shared" si="39"/>
        <v>2032</v>
      </c>
      <c r="J349" s="12" t="str">
        <f t="shared" ca="1" si="40"/>
        <v>not include</v>
      </c>
    </row>
    <row r="350" spans="1:10" x14ac:dyDescent="0.2">
      <c r="A350" s="10">
        <f>IF(ISERROR(IF(A349=nper,"",A349+1))=TRUE,"",IF(A349=nper,"",A349+1))</f>
        <v>340</v>
      </c>
      <c r="B350" s="43">
        <f t="shared" si="41"/>
        <v>48577</v>
      </c>
      <c r="C350" s="46">
        <f>IF(A350="","",IF(OR(A350=nper,payment&gt;ROUND((1+rate)*G349,2)),ROUND((1+rate)*G349,2),payment))</f>
        <v>1574.78</v>
      </c>
      <c r="D350" s="28"/>
      <c r="E350" s="11">
        <f t="shared" si="35"/>
        <v>474.33</v>
      </c>
      <c r="F350" s="11">
        <f t="shared" si="36"/>
        <v>1100.45</v>
      </c>
      <c r="G350" s="11">
        <f t="shared" si="37"/>
        <v>410264.93999999989</v>
      </c>
      <c r="H350" s="12">
        <f t="shared" si="38"/>
        <v>12</v>
      </c>
      <c r="I350" s="12">
        <f t="shared" si="39"/>
        <v>2032</v>
      </c>
      <c r="J350" s="12" t="str">
        <f t="shared" ca="1" si="40"/>
        <v>not include</v>
      </c>
    </row>
    <row r="351" spans="1:10" x14ac:dyDescent="0.2">
      <c r="A351" s="10">
        <f>IF(ISERROR(IF(A350=nper,"",A350+1))=TRUE,"",IF(A350=nper,"",A350+1))</f>
        <v>341</v>
      </c>
      <c r="B351" s="43">
        <f t="shared" si="41"/>
        <v>48591</v>
      </c>
      <c r="C351" s="46">
        <f>IF(A351="","",IF(OR(A351=nper,payment&gt;ROUND((1+rate)*G350,2)),ROUND((1+rate)*G350,2),payment))</f>
        <v>1574.78</v>
      </c>
      <c r="D351" s="28"/>
      <c r="E351" s="11">
        <f t="shared" si="35"/>
        <v>473.06</v>
      </c>
      <c r="F351" s="11">
        <f t="shared" si="36"/>
        <v>1101.72</v>
      </c>
      <c r="G351" s="11">
        <f t="shared" si="37"/>
        <v>409163.21999999991</v>
      </c>
      <c r="H351" s="12">
        <f t="shared" si="38"/>
        <v>1</v>
      </c>
      <c r="I351" s="12">
        <f t="shared" si="39"/>
        <v>2033</v>
      </c>
      <c r="J351" s="12" t="str">
        <f t="shared" ca="1" si="40"/>
        <v>not include</v>
      </c>
    </row>
    <row r="352" spans="1:10" x14ac:dyDescent="0.2">
      <c r="A352" s="10">
        <f>IF(ISERROR(IF(A351=nper,"",A351+1))=TRUE,"",IF(A351=nper,"",A351+1))</f>
        <v>342</v>
      </c>
      <c r="B352" s="43">
        <f t="shared" si="41"/>
        <v>48605</v>
      </c>
      <c r="C352" s="46">
        <f>IF(A352="","",IF(OR(A352=nper,payment&gt;ROUND((1+rate)*G351,2)),ROUND((1+rate)*G351,2),payment))</f>
        <v>1574.78</v>
      </c>
      <c r="D352" s="28"/>
      <c r="E352" s="11">
        <f t="shared" si="35"/>
        <v>471.79</v>
      </c>
      <c r="F352" s="11">
        <f t="shared" si="36"/>
        <v>1102.99</v>
      </c>
      <c r="G352" s="11">
        <f t="shared" si="37"/>
        <v>408060.22999999992</v>
      </c>
      <c r="H352" s="12">
        <f t="shared" si="38"/>
        <v>1</v>
      </c>
      <c r="I352" s="12">
        <f t="shared" si="39"/>
        <v>2033</v>
      </c>
      <c r="J352" s="12" t="str">
        <f t="shared" ca="1" si="40"/>
        <v>not include</v>
      </c>
    </row>
    <row r="353" spans="1:10" x14ac:dyDescent="0.2">
      <c r="A353" s="10">
        <f>IF(ISERROR(IF(A352=nper,"",A352+1))=TRUE,"",IF(A352=nper,"",A352+1))</f>
        <v>343</v>
      </c>
      <c r="B353" s="43">
        <f t="shared" si="41"/>
        <v>48619</v>
      </c>
      <c r="C353" s="46">
        <f>IF(A353="","",IF(OR(A353=nper,payment&gt;ROUND((1+rate)*G352,2)),ROUND((1+rate)*G352,2),payment))</f>
        <v>1574.78</v>
      </c>
      <c r="D353" s="28"/>
      <c r="E353" s="11">
        <f t="shared" si="35"/>
        <v>470.52</v>
      </c>
      <c r="F353" s="11">
        <f t="shared" si="36"/>
        <v>1104.26</v>
      </c>
      <c r="G353" s="11">
        <f t="shared" si="37"/>
        <v>406955.96999999991</v>
      </c>
      <c r="H353" s="12">
        <f t="shared" si="38"/>
        <v>2</v>
      </c>
      <c r="I353" s="12">
        <f t="shared" si="39"/>
        <v>2033</v>
      </c>
      <c r="J353" s="12" t="str">
        <f t="shared" ca="1" si="40"/>
        <v>not include</v>
      </c>
    </row>
    <row r="354" spans="1:10" x14ac:dyDescent="0.2">
      <c r="A354" s="10">
        <f>IF(ISERROR(IF(A353=nper,"",A353+1))=TRUE,"",IF(A353=nper,"",A353+1))</f>
        <v>344</v>
      </c>
      <c r="B354" s="43">
        <f t="shared" si="41"/>
        <v>48633</v>
      </c>
      <c r="C354" s="46">
        <f>IF(A354="","",IF(OR(A354=nper,payment&gt;ROUND((1+rate)*G353,2)),ROUND((1+rate)*G353,2),payment))</f>
        <v>1574.78</v>
      </c>
      <c r="D354" s="28"/>
      <c r="E354" s="11">
        <f t="shared" si="35"/>
        <v>469.25</v>
      </c>
      <c r="F354" s="11">
        <f t="shared" si="36"/>
        <v>1105.53</v>
      </c>
      <c r="G354" s="11">
        <f t="shared" si="37"/>
        <v>405850.43999999989</v>
      </c>
      <c r="H354" s="12">
        <f t="shared" si="38"/>
        <v>2</v>
      </c>
      <c r="I354" s="12">
        <f t="shared" si="39"/>
        <v>2033</v>
      </c>
      <c r="J354" s="12" t="str">
        <f t="shared" ca="1" si="40"/>
        <v>not include</v>
      </c>
    </row>
    <row r="355" spans="1:10" x14ac:dyDescent="0.2">
      <c r="A355" s="10">
        <f>IF(ISERROR(IF(A354=nper,"",A354+1))=TRUE,"",IF(A354=nper,"",A354+1))</f>
        <v>345</v>
      </c>
      <c r="B355" s="43">
        <f t="shared" si="41"/>
        <v>48647</v>
      </c>
      <c r="C355" s="46">
        <f>IF(A355="","",IF(OR(A355=nper,payment&gt;ROUND((1+rate)*G354,2)),ROUND((1+rate)*G354,2),payment))</f>
        <v>1574.78</v>
      </c>
      <c r="D355" s="28"/>
      <c r="E355" s="11">
        <f t="shared" si="35"/>
        <v>467.97</v>
      </c>
      <c r="F355" s="11">
        <f t="shared" si="36"/>
        <v>1106.81</v>
      </c>
      <c r="G355" s="11">
        <f t="shared" si="37"/>
        <v>404743.62999999989</v>
      </c>
      <c r="H355" s="12">
        <f t="shared" si="38"/>
        <v>3</v>
      </c>
      <c r="I355" s="12">
        <f t="shared" si="39"/>
        <v>2033</v>
      </c>
      <c r="J355" s="12" t="str">
        <f t="shared" ca="1" si="40"/>
        <v>not include</v>
      </c>
    </row>
    <row r="356" spans="1:10" x14ac:dyDescent="0.2">
      <c r="A356" s="10">
        <f>IF(ISERROR(IF(A355=nper,"",A355+1))=TRUE,"",IF(A355=nper,"",A355+1))</f>
        <v>346</v>
      </c>
      <c r="B356" s="43">
        <f t="shared" si="41"/>
        <v>48661</v>
      </c>
      <c r="C356" s="46">
        <f>IF(A356="","",IF(OR(A356=nper,payment&gt;ROUND((1+rate)*G355,2)),ROUND((1+rate)*G355,2),payment))</f>
        <v>1574.78</v>
      </c>
      <c r="D356" s="28"/>
      <c r="E356" s="11">
        <f t="shared" si="35"/>
        <v>466.7</v>
      </c>
      <c r="F356" s="11">
        <f t="shared" si="36"/>
        <v>1108.08</v>
      </c>
      <c r="G356" s="11">
        <f t="shared" si="37"/>
        <v>403635.54999999987</v>
      </c>
      <c r="H356" s="12">
        <f t="shared" si="38"/>
        <v>3</v>
      </c>
      <c r="I356" s="12">
        <f t="shared" si="39"/>
        <v>2033</v>
      </c>
      <c r="J356" s="12" t="str">
        <f t="shared" ca="1" si="40"/>
        <v>not include</v>
      </c>
    </row>
    <row r="357" spans="1:10" x14ac:dyDescent="0.2">
      <c r="A357" s="10">
        <f>IF(ISERROR(IF(A356=nper,"",A356+1))=TRUE,"",IF(A356=nper,"",A356+1))</f>
        <v>347</v>
      </c>
      <c r="B357" s="43">
        <f t="shared" si="41"/>
        <v>48675</v>
      </c>
      <c r="C357" s="46">
        <f>IF(A357="","",IF(OR(A357=nper,payment&gt;ROUND((1+rate)*G356,2)),ROUND((1+rate)*G356,2),payment))</f>
        <v>1574.78</v>
      </c>
      <c r="D357" s="28"/>
      <c r="E357" s="11">
        <f t="shared" si="35"/>
        <v>465.42</v>
      </c>
      <c r="F357" s="11">
        <f t="shared" si="36"/>
        <v>1109.3599999999999</v>
      </c>
      <c r="G357" s="11">
        <f t="shared" si="37"/>
        <v>402526.18999999989</v>
      </c>
      <c r="H357" s="12">
        <f t="shared" si="38"/>
        <v>4</v>
      </c>
      <c r="I357" s="12">
        <f t="shared" si="39"/>
        <v>2033</v>
      </c>
      <c r="J357" s="12" t="str">
        <f t="shared" ca="1" si="40"/>
        <v>not include</v>
      </c>
    </row>
    <row r="358" spans="1:10" x14ac:dyDescent="0.2">
      <c r="A358" s="10">
        <f>IF(ISERROR(IF(A357=nper,"",A357+1))=TRUE,"",IF(A357=nper,"",A357+1))</f>
        <v>348</v>
      </c>
      <c r="B358" s="43">
        <f t="shared" si="41"/>
        <v>48689</v>
      </c>
      <c r="C358" s="46">
        <f>IF(A358="","",IF(OR(A358=nper,payment&gt;ROUND((1+rate)*G357,2)),ROUND((1+rate)*G357,2),payment))</f>
        <v>1574.78</v>
      </c>
      <c r="D358" s="28"/>
      <c r="E358" s="11">
        <f t="shared" si="35"/>
        <v>464.14</v>
      </c>
      <c r="F358" s="11">
        <f t="shared" si="36"/>
        <v>1110.6399999999999</v>
      </c>
      <c r="G358" s="11">
        <f t="shared" si="37"/>
        <v>401415.54999999987</v>
      </c>
      <c r="H358" s="12">
        <f t="shared" si="38"/>
        <v>4</v>
      </c>
      <c r="I358" s="12">
        <f t="shared" si="39"/>
        <v>2033</v>
      </c>
      <c r="J358" s="12" t="str">
        <f t="shared" ca="1" si="40"/>
        <v>not include</v>
      </c>
    </row>
    <row r="359" spans="1:10" x14ac:dyDescent="0.2">
      <c r="A359" s="10">
        <f>IF(ISERROR(IF(A358=nper,"",A358+1))=TRUE,"",IF(A358=nper,"",A358+1))</f>
        <v>349</v>
      </c>
      <c r="B359" s="43">
        <f t="shared" si="41"/>
        <v>48703</v>
      </c>
      <c r="C359" s="46">
        <f>IF(A359="","",IF(OR(A359=nper,payment&gt;ROUND((1+rate)*G358,2)),ROUND((1+rate)*G358,2),payment))</f>
        <v>1574.78</v>
      </c>
      <c r="D359" s="28"/>
      <c r="E359" s="11">
        <f t="shared" si="35"/>
        <v>462.86</v>
      </c>
      <c r="F359" s="11">
        <f t="shared" si="36"/>
        <v>1111.92</v>
      </c>
      <c r="G359" s="11">
        <f t="shared" si="37"/>
        <v>400303.62999999989</v>
      </c>
      <c r="H359" s="12">
        <f t="shared" si="38"/>
        <v>5</v>
      </c>
      <c r="I359" s="12">
        <f t="shared" si="39"/>
        <v>2033</v>
      </c>
      <c r="J359" s="12" t="str">
        <f t="shared" ca="1" si="40"/>
        <v>not include</v>
      </c>
    </row>
    <row r="360" spans="1:10" x14ac:dyDescent="0.2">
      <c r="A360" s="10">
        <f>IF(ISERROR(IF(A359=nper,"",A359+1))=TRUE,"",IF(A359=nper,"",A359+1))</f>
        <v>350</v>
      </c>
      <c r="B360" s="43">
        <f t="shared" si="41"/>
        <v>48717</v>
      </c>
      <c r="C360" s="46">
        <f>IF(A360="","",IF(OR(A360=nper,payment&gt;ROUND((1+rate)*G359,2)),ROUND((1+rate)*G359,2),payment))</f>
        <v>1574.78</v>
      </c>
      <c r="D360" s="28"/>
      <c r="E360" s="11">
        <f t="shared" si="35"/>
        <v>461.58</v>
      </c>
      <c r="F360" s="11">
        <f t="shared" si="36"/>
        <v>1113.2</v>
      </c>
      <c r="G360" s="11">
        <f t="shared" si="37"/>
        <v>399190.42999999988</v>
      </c>
      <c r="H360" s="12">
        <f t="shared" si="38"/>
        <v>5</v>
      </c>
      <c r="I360" s="12">
        <f t="shared" si="39"/>
        <v>2033</v>
      </c>
      <c r="J360" s="12" t="str">
        <f t="shared" ca="1" si="40"/>
        <v>not include</v>
      </c>
    </row>
    <row r="361" spans="1:10" x14ac:dyDescent="0.2">
      <c r="A361" s="10">
        <f>IF(ISERROR(IF(A360=nper,"",A360+1))=TRUE,"",IF(A360=nper,"",A360+1))</f>
        <v>351</v>
      </c>
      <c r="B361" s="43">
        <f t="shared" si="41"/>
        <v>48731</v>
      </c>
      <c r="C361" s="46">
        <f>IF(A361="","",IF(OR(A361=nper,payment&gt;ROUND((1+rate)*G360,2)),ROUND((1+rate)*G360,2),payment))</f>
        <v>1574.78</v>
      </c>
      <c r="D361" s="28"/>
      <c r="E361" s="11">
        <f t="shared" si="35"/>
        <v>460.29</v>
      </c>
      <c r="F361" s="11">
        <f t="shared" si="36"/>
        <v>1114.49</v>
      </c>
      <c r="G361" s="11">
        <f t="shared" si="37"/>
        <v>398075.93999999989</v>
      </c>
      <c r="H361" s="12">
        <f t="shared" si="38"/>
        <v>6</v>
      </c>
      <c r="I361" s="12">
        <f t="shared" si="39"/>
        <v>2033</v>
      </c>
      <c r="J361" s="12" t="str">
        <f t="shared" ca="1" si="40"/>
        <v>not include</v>
      </c>
    </row>
    <row r="362" spans="1:10" x14ac:dyDescent="0.2">
      <c r="A362" s="10">
        <f>IF(ISERROR(IF(A361=nper,"",A361+1))=TRUE,"",IF(A361=nper,"",A361+1))</f>
        <v>352</v>
      </c>
      <c r="B362" s="43">
        <f t="shared" si="41"/>
        <v>48745</v>
      </c>
      <c r="C362" s="46">
        <f>IF(A362="","",IF(OR(A362=nper,payment&gt;ROUND((1+rate)*G361,2)),ROUND((1+rate)*G361,2),payment))</f>
        <v>1574.78</v>
      </c>
      <c r="D362" s="28"/>
      <c r="E362" s="11">
        <f t="shared" si="35"/>
        <v>459.01</v>
      </c>
      <c r="F362" s="11">
        <f t="shared" si="36"/>
        <v>1115.77</v>
      </c>
      <c r="G362" s="11">
        <f t="shared" si="37"/>
        <v>396960.16999999987</v>
      </c>
      <c r="H362" s="12">
        <f t="shared" si="38"/>
        <v>6</v>
      </c>
      <c r="I362" s="12">
        <f t="shared" si="39"/>
        <v>2033</v>
      </c>
      <c r="J362" s="12" t="str">
        <f t="shared" ca="1" si="40"/>
        <v>not include</v>
      </c>
    </row>
    <row r="363" spans="1:10" x14ac:dyDescent="0.2">
      <c r="A363" s="10">
        <f>IF(ISERROR(IF(A362=nper,"",A362+1))=TRUE,"",IF(A362=nper,"",A362+1))</f>
        <v>353</v>
      </c>
      <c r="B363" s="43">
        <f t="shared" si="41"/>
        <v>48759</v>
      </c>
      <c r="C363" s="46">
        <f>IF(A363="","",IF(OR(A363=nper,payment&gt;ROUND((1+rate)*G362,2)),ROUND((1+rate)*G362,2),payment))</f>
        <v>1574.78</v>
      </c>
      <c r="D363" s="28"/>
      <c r="E363" s="11">
        <f t="shared" si="35"/>
        <v>457.72</v>
      </c>
      <c r="F363" s="11">
        <f t="shared" si="36"/>
        <v>1117.06</v>
      </c>
      <c r="G363" s="11">
        <f t="shared" si="37"/>
        <v>395843.10999999987</v>
      </c>
      <c r="H363" s="12">
        <f t="shared" si="38"/>
        <v>6</v>
      </c>
      <c r="I363" s="12">
        <f t="shared" si="39"/>
        <v>2033</v>
      </c>
      <c r="J363" s="12" t="str">
        <f t="shared" ca="1" si="40"/>
        <v>not include</v>
      </c>
    </row>
    <row r="364" spans="1:10" x14ac:dyDescent="0.2">
      <c r="A364" s="10">
        <f>IF(ISERROR(IF(A363=nper,"",A363+1))=TRUE,"",IF(A363=nper,"",A363+1))</f>
        <v>354</v>
      </c>
      <c r="B364" s="43">
        <f t="shared" si="41"/>
        <v>48773</v>
      </c>
      <c r="C364" s="46">
        <f>IF(A364="","",IF(OR(A364=nper,payment&gt;ROUND((1+rate)*G363,2)),ROUND((1+rate)*G363,2),payment))</f>
        <v>1574.78</v>
      </c>
      <c r="D364" s="28"/>
      <c r="E364" s="11">
        <f t="shared" si="35"/>
        <v>456.44</v>
      </c>
      <c r="F364" s="11">
        <f t="shared" si="36"/>
        <v>1118.3399999999999</v>
      </c>
      <c r="G364" s="11">
        <f t="shared" si="37"/>
        <v>394724.76999999984</v>
      </c>
      <c r="H364" s="12">
        <f t="shared" si="38"/>
        <v>7</v>
      </c>
      <c r="I364" s="12">
        <f t="shared" si="39"/>
        <v>2033</v>
      </c>
      <c r="J364" s="12" t="str">
        <f t="shared" ca="1" si="40"/>
        <v>not include</v>
      </c>
    </row>
    <row r="365" spans="1:10" x14ac:dyDescent="0.2">
      <c r="A365" s="10">
        <f>IF(ISERROR(IF(A364=nper,"",A364+1))=TRUE,"",IF(A364=nper,"",A364+1))</f>
        <v>355</v>
      </c>
      <c r="B365" s="43">
        <f t="shared" si="41"/>
        <v>48787</v>
      </c>
      <c r="C365" s="46">
        <f>IF(A365="","",IF(OR(A365=nper,payment&gt;ROUND((1+rate)*G364,2)),ROUND((1+rate)*G364,2),payment))</f>
        <v>1574.78</v>
      </c>
      <c r="D365" s="28"/>
      <c r="E365" s="11">
        <f t="shared" si="35"/>
        <v>455.15</v>
      </c>
      <c r="F365" s="11">
        <f t="shared" si="36"/>
        <v>1119.6300000000001</v>
      </c>
      <c r="G365" s="11">
        <f t="shared" si="37"/>
        <v>393605.13999999984</v>
      </c>
      <c r="H365" s="12">
        <f t="shared" si="38"/>
        <v>7</v>
      </c>
      <c r="I365" s="12">
        <f t="shared" si="39"/>
        <v>2033</v>
      </c>
      <c r="J365" s="12" t="str">
        <f t="shared" ca="1" si="40"/>
        <v>not include</v>
      </c>
    </row>
    <row r="366" spans="1:10" x14ac:dyDescent="0.2">
      <c r="A366" s="10">
        <f>IF(ISERROR(IF(A365=nper,"",A365+1))=TRUE,"",IF(A365=nper,"",A365+1))</f>
        <v>356</v>
      </c>
      <c r="B366" s="43">
        <f t="shared" si="41"/>
        <v>48801</v>
      </c>
      <c r="C366" s="46">
        <f>IF(A366="","",IF(OR(A366=nper,payment&gt;ROUND((1+rate)*G365,2)),ROUND((1+rate)*G365,2),payment))</f>
        <v>1574.78</v>
      </c>
      <c r="D366" s="28"/>
      <c r="E366" s="11">
        <f t="shared" si="35"/>
        <v>453.85</v>
      </c>
      <c r="F366" s="11">
        <f t="shared" si="36"/>
        <v>1120.9299999999998</v>
      </c>
      <c r="G366" s="11">
        <f t="shared" si="37"/>
        <v>392484.20999999985</v>
      </c>
      <c r="H366" s="12">
        <f t="shared" si="38"/>
        <v>8</v>
      </c>
      <c r="I366" s="12">
        <f t="shared" si="39"/>
        <v>2033</v>
      </c>
      <c r="J366" s="12" t="str">
        <f t="shared" ca="1" si="40"/>
        <v>not include</v>
      </c>
    </row>
    <row r="367" spans="1:10" x14ac:dyDescent="0.2">
      <c r="A367" s="10">
        <f>IF(ISERROR(IF(A366=nper,"",A366+1))=TRUE,"",IF(A366=nper,"",A366+1))</f>
        <v>357</v>
      </c>
      <c r="B367" s="43">
        <f t="shared" si="41"/>
        <v>48815</v>
      </c>
      <c r="C367" s="46">
        <f>IF(A367="","",IF(OR(A367=nper,payment&gt;ROUND((1+rate)*G366,2)),ROUND((1+rate)*G366,2),payment))</f>
        <v>1574.78</v>
      </c>
      <c r="D367" s="28"/>
      <c r="E367" s="11">
        <f t="shared" si="35"/>
        <v>452.56</v>
      </c>
      <c r="F367" s="11">
        <f t="shared" si="36"/>
        <v>1122.22</v>
      </c>
      <c r="G367" s="11">
        <f t="shared" si="37"/>
        <v>391361.98999999987</v>
      </c>
      <c r="H367" s="12">
        <f t="shared" si="38"/>
        <v>8</v>
      </c>
      <c r="I367" s="12">
        <f t="shared" si="39"/>
        <v>2033</v>
      </c>
      <c r="J367" s="12" t="str">
        <f t="shared" ca="1" si="40"/>
        <v>not include</v>
      </c>
    </row>
    <row r="368" spans="1:10" x14ac:dyDescent="0.2">
      <c r="A368" s="10">
        <f>IF(ISERROR(IF(A367=nper,"",A367+1))=TRUE,"",IF(A367=nper,"",A367+1))</f>
        <v>358</v>
      </c>
      <c r="B368" s="43">
        <f t="shared" si="41"/>
        <v>48829</v>
      </c>
      <c r="C368" s="46">
        <f>IF(A368="","",IF(OR(A368=nper,payment&gt;ROUND((1+rate)*G367,2)),ROUND((1+rate)*G367,2),payment))</f>
        <v>1574.78</v>
      </c>
      <c r="D368" s="28"/>
      <c r="E368" s="11">
        <f t="shared" si="35"/>
        <v>451.27</v>
      </c>
      <c r="F368" s="11">
        <f t="shared" si="36"/>
        <v>1123.51</v>
      </c>
      <c r="G368" s="11">
        <f t="shared" si="37"/>
        <v>390238.47999999986</v>
      </c>
      <c r="H368" s="12">
        <f t="shared" si="38"/>
        <v>9</v>
      </c>
      <c r="I368" s="12">
        <f t="shared" si="39"/>
        <v>2033</v>
      </c>
      <c r="J368" s="12" t="str">
        <f t="shared" ca="1" si="40"/>
        <v>not include</v>
      </c>
    </row>
    <row r="369" spans="1:10" x14ac:dyDescent="0.2">
      <c r="A369" s="10">
        <f>IF(ISERROR(IF(A368=nper,"",A368+1))=TRUE,"",IF(A368=nper,"",A368+1))</f>
        <v>359</v>
      </c>
      <c r="B369" s="43">
        <f t="shared" si="41"/>
        <v>48843</v>
      </c>
      <c r="C369" s="46">
        <f>IF(A369="","",IF(OR(A369=nper,payment&gt;ROUND((1+rate)*G368,2)),ROUND((1+rate)*G368,2),payment))</f>
        <v>1574.78</v>
      </c>
      <c r="D369" s="28"/>
      <c r="E369" s="11">
        <f t="shared" si="35"/>
        <v>449.97</v>
      </c>
      <c r="F369" s="11">
        <f t="shared" si="36"/>
        <v>1124.81</v>
      </c>
      <c r="G369" s="11">
        <f t="shared" si="37"/>
        <v>389113.66999999987</v>
      </c>
      <c r="H369" s="12">
        <f t="shared" si="38"/>
        <v>9</v>
      </c>
      <c r="I369" s="12">
        <f t="shared" si="39"/>
        <v>2033</v>
      </c>
      <c r="J369" s="12" t="str">
        <f t="shared" ca="1" si="40"/>
        <v>not include</v>
      </c>
    </row>
    <row r="370" spans="1:10" x14ac:dyDescent="0.2">
      <c r="A370" s="10">
        <f>IF(ISERROR(IF(A369=nper,"",A369+1))=TRUE,"",IF(A369=nper,"",A369+1))</f>
        <v>360</v>
      </c>
      <c r="B370" s="43">
        <f t="shared" si="41"/>
        <v>48857</v>
      </c>
      <c r="C370" s="46">
        <f>IF(A370="","",IF(OR(A370=nper,payment&gt;ROUND((1+rate)*G369,2)),ROUND((1+rate)*G369,2),payment))</f>
        <v>1574.78</v>
      </c>
      <c r="D370" s="28"/>
      <c r="E370" s="11">
        <f t="shared" si="35"/>
        <v>448.68</v>
      </c>
      <c r="F370" s="11">
        <f t="shared" si="36"/>
        <v>1126.0999999999999</v>
      </c>
      <c r="G370" s="11">
        <f t="shared" si="37"/>
        <v>387987.56999999989</v>
      </c>
      <c r="H370" s="12">
        <f t="shared" si="38"/>
        <v>10</v>
      </c>
      <c r="I370" s="12">
        <f t="shared" si="39"/>
        <v>2033</v>
      </c>
      <c r="J370" s="12" t="str">
        <f t="shared" ca="1" si="40"/>
        <v>not include</v>
      </c>
    </row>
    <row r="371" spans="1:10" x14ac:dyDescent="0.2">
      <c r="A371" s="10">
        <f>IF(ISERROR(IF(A370=nper,"",A370+1))=TRUE,"",IF(A370=nper,"",A370+1))</f>
        <v>361</v>
      </c>
      <c r="B371" s="43">
        <f t="shared" si="41"/>
        <v>48871</v>
      </c>
      <c r="C371" s="46">
        <f>IF(A371="","",IF(OR(A371=nper,payment&gt;ROUND((1+rate)*G370,2)),ROUND((1+rate)*G370,2),payment))</f>
        <v>1574.78</v>
      </c>
      <c r="D371" s="28"/>
      <c r="E371" s="11">
        <f t="shared" si="35"/>
        <v>447.38</v>
      </c>
      <c r="F371" s="11">
        <f t="shared" si="36"/>
        <v>1127.4000000000001</v>
      </c>
      <c r="G371" s="11">
        <f t="shared" si="37"/>
        <v>386860.16999999987</v>
      </c>
      <c r="H371" s="12">
        <f t="shared" si="38"/>
        <v>10</v>
      </c>
      <c r="I371" s="12">
        <f t="shared" si="39"/>
        <v>2033</v>
      </c>
      <c r="J371" s="12" t="str">
        <f t="shared" ca="1" si="40"/>
        <v>not include</v>
      </c>
    </row>
    <row r="372" spans="1:10" x14ac:dyDescent="0.2">
      <c r="A372" s="10">
        <f>IF(ISERROR(IF(A371=nper,"",A371+1))=TRUE,"",IF(A371=nper,"",A371+1))</f>
        <v>362</v>
      </c>
      <c r="B372" s="43">
        <f t="shared" si="41"/>
        <v>48885</v>
      </c>
      <c r="C372" s="46">
        <f>IF(A372="","",IF(OR(A372=nper,payment&gt;ROUND((1+rate)*G371,2)),ROUND((1+rate)*G371,2),payment))</f>
        <v>1574.78</v>
      </c>
      <c r="D372" s="28"/>
      <c r="E372" s="11">
        <f t="shared" si="35"/>
        <v>446.08</v>
      </c>
      <c r="F372" s="11">
        <f t="shared" si="36"/>
        <v>1128.7</v>
      </c>
      <c r="G372" s="11">
        <f t="shared" si="37"/>
        <v>385731.46999999986</v>
      </c>
      <c r="H372" s="12">
        <f t="shared" si="38"/>
        <v>11</v>
      </c>
      <c r="I372" s="12">
        <f t="shared" si="39"/>
        <v>2033</v>
      </c>
      <c r="J372" s="12" t="str">
        <f t="shared" ca="1" si="40"/>
        <v>not include</v>
      </c>
    </row>
    <row r="373" spans="1:10" x14ac:dyDescent="0.2">
      <c r="A373" s="10">
        <f>IF(ISERROR(IF(A372=nper,"",A372+1))=TRUE,"",IF(A372=nper,"",A372+1))</f>
        <v>363</v>
      </c>
      <c r="B373" s="43">
        <f t="shared" si="41"/>
        <v>48899</v>
      </c>
      <c r="C373" s="46">
        <f>IF(A373="","",IF(OR(A373=nper,payment&gt;ROUND((1+rate)*G372,2)),ROUND((1+rate)*G372,2),payment))</f>
        <v>1574.78</v>
      </c>
      <c r="D373" s="28"/>
      <c r="E373" s="11">
        <f t="shared" si="35"/>
        <v>444.78</v>
      </c>
      <c r="F373" s="11">
        <f t="shared" si="36"/>
        <v>1130</v>
      </c>
      <c r="G373" s="11">
        <f t="shared" si="37"/>
        <v>384601.46999999986</v>
      </c>
      <c r="H373" s="12">
        <f t="shared" si="38"/>
        <v>11</v>
      </c>
      <c r="I373" s="12">
        <f t="shared" si="39"/>
        <v>2033</v>
      </c>
      <c r="J373" s="12" t="str">
        <f t="shared" ca="1" si="40"/>
        <v>not include</v>
      </c>
    </row>
    <row r="374" spans="1:10" x14ac:dyDescent="0.2">
      <c r="A374" s="10">
        <f>IF(ISERROR(IF(A373=nper,"",A373+1))=TRUE,"",IF(A373=nper,"",A373+1))</f>
        <v>364</v>
      </c>
      <c r="B374" s="43">
        <f t="shared" si="41"/>
        <v>48913</v>
      </c>
      <c r="C374" s="46">
        <f>IF(A374="","",IF(OR(A374=nper,payment&gt;ROUND((1+rate)*G373,2)),ROUND((1+rate)*G373,2),payment))</f>
        <v>1574.78</v>
      </c>
      <c r="D374" s="28"/>
      <c r="E374" s="11">
        <f t="shared" si="35"/>
        <v>443.47</v>
      </c>
      <c r="F374" s="11">
        <f t="shared" si="36"/>
        <v>1131.31</v>
      </c>
      <c r="G374" s="11">
        <f t="shared" si="37"/>
        <v>383470.15999999986</v>
      </c>
      <c r="H374" s="12">
        <f t="shared" si="38"/>
        <v>11</v>
      </c>
      <c r="I374" s="12">
        <f t="shared" si="39"/>
        <v>2033</v>
      </c>
      <c r="J374" s="12" t="str">
        <f t="shared" ca="1" si="40"/>
        <v>not include</v>
      </c>
    </row>
    <row r="375" spans="1:10" x14ac:dyDescent="0.2">
      <c r="A375" s="10">
        <f>IF(ISERROR(IF(A374=nper,"",A374+1))=TRUE,"",IF(A374=nper,"",A374+1))</f>
        <v>365</v>
      </c>
      <c r="B375" s="43">
        <f t="shared" si="41"/>
        <v>48927</v>
      </c>
      <c r="C375" s="46">
        <f>IF(A375="","",IF(OR(A375=nper,payment&gt;ROUND((1+rate)*G374,2)),ROUND((1+rate)*G374,2),payment))</f>
        <v>1574.78</v>
      </c>
      <c r="D375" s="28"/>
      <c r="E375" s="11">
        <f t="shared" si="35"/>
        <v>442.17</v>
      </c>
      <c r="F375" s="11">
        <f t="shared" si="36"/>
        <v>1132.6099999999999</v>
      </c>
      <c r="G375" s="11">
        <f t="shared" si="37"/>
        <v>382337.54999999987</v>
      </c>
      <c r="H375" s="12">
        <f t="shared" si="38"/>
        <v>12</v>
      </c>
      <c r="I375" s="12">
        <f t="shared" si="39"/>
        <v>2033</v>
      </c>
      <c r="J375" s="12" t="str">
        <f t="shared" ca="1" si="40"/>
        <v>not include</v>
      </c>
    </row>
    <row r="376" spans="1:10" x14ac:dyDescent="0.2">
      <c r="A376" s="10">
        <f>IF(ISERROR(IF(A375=nper,"",A375+1))=TRUE,"",IF(A375=nper,"",A375+1))</f>
        <v>366</v>
      </c>
      <c r="B376" s="43">
        <f t="shared" si="41"/>
        <v>48941</v>
      </c>
      <c r="C376" s="46">
        <f>IF(A376="","",IF(OR(A376=nper,payment&gt;ROUND((1+rate)*G375,2)),ROUND((1+rate)*G375,2),payment))</f>
        <v>1574.78</v>
      </c>
      <c r="D376" s="28"/>
      <c r="E376" s="11">
        <f t="shared" si="35"/>
        <v>440.86</v>
      </c>
      <c r="F376" s="11">
        <f t="shared" si="36"/>
        <v>1133.92</v>
      </c>
      <c r="G376" s="11">
        <f t="shared" si="37"/>
        <v>381203.62999999989</v>
      </c>
      <c r="H376" s="12">
        <f t="shared" si="38"/>
        <v>12</v>
      </c>
      <c r="I376" s="12">
        <f t="shared" si="39"/>
        <v>2033</v>
      </c>
      <c r="J376" s="12" t="str">
        <f t="shared" ca="1" si="40"/>
        <v>not include</v>
      </c>
    </row>
    <row r="377" spans="1:10" x14ac:dyDescent="0.2">
      <c r="A377" s="10">
        <f>IF(ISERROR(IF(A376=nper,"",A376+1))=TRUE,"",IF(A376=nper,"",A376+1))</f>
        <v>367</v>
      </c>
      <c r="B377" s="43">
        <f t="shared" si="41"/>
        <v>48955</v>
      </c>
      <c r="C377" s="46">
        <f>IF(A377="","",IF(OR(A377=nper,payment&gt;ROUND((1+rate)*G376,2)),ROUND((1+rate)*G376,2),payment))</f>
        <v>1574.78</v>
      </c>
      <c r="D377" s="28"/>
      <c r="E377" s="11">
        <f t="shared" si="35"/>
        <v>439.55</v>
      </c>
      <c r="F377" s="11">
        <f t="shared" si="36"/>
        <v>1135.23</v>
      </c>
      <c r="G377" s="11">
        <f t="shared" si="37"/>
        <v>380068.39999999991</v>
      </c>
      <c r="H377" s="12">
        <f t="shared" si="38"/>
        <v>1</v>
      </c>
      <c r="I377" s="12">
        <f t="shared" si="39"/>
        <v>2034</v>
      </c>
      <c r="J377" s="12" t="str">
        <f t="shared" ca="1" si="40"/>
        <v>not include</v>
      </c>
    </row>
    <row r="378" spans="1:10" x14ac:dyDescent="0.2">
      <c r="A378" s="10">
        <f>IF(ISERROR(IF(A377=nper,"",A377+1))=TRUE,"",IF(A377=nper,"",A377+1))</f>
        <v>368</v>
      </c>
      <c r="B378" s="43">
        <f t="shared" si="41"/>
        <v>48969</v>
      </c>
      <c r="C378" s="46">
        <f>IF(A378="","",IF(OR(A378=nper,payment&gt;ROUND((1+rate)*G377,2)),ROUND((1+rate)*G377,2),payment))</f>
        <v>1574.78</v>
      </c>
      <c r="D378" s="28"/>
      <c r="E378" s="11">
        <f t="shared" si="35"/>
        <v>438.25</v>
      </c>
      <c r="F378" s="11">
        <f t="shared" si="36"/>
        <v>1136.53</v>
      </c>
      <c r="G378" s="11">
        <f t="shared" si="37"/>
        <v>378931.86999999988</v>
      </c>
      <c r="H378" s="12">
        <f t="shared" si="38"/>
        <v>1</v>
      </c>
      <c r="I378" s="12">
        <f t="shared" si="39"/>
        <v>2034</v>
      </c>
      <c r="J378" s="12" t="str">
        <f t="shared" ca="1" si="40"/>
        <v>not include</v>
      </c>
    </row>
    <row r="379" spans="1:10" x14ac:dyDescent="0.2">
      <c r="A379" s="10">
        <f>IF(ISERROR(IF(A378=nper,"",A378+1))=TRUE,"",IF(A378=nper,"",A378+1))</f>
        <v>369</v>
      </c>
      <c r="B379" s="43">
        <f t="shared" si="41"/>
        <v>48983</v>
      </c>
      <c r="C379" s="46">
        <f>IF(A379="","",IF(OR(A379=nper,payment&gt;ROUND((1+rate)*G378,2)),ROUND((1+rate)*G378,2),payment))</f>
        <v>1574.78</v>
      </c>
      <c r="D379" s="28"/>
      <c r="E379" s="11">
        <f t="shared" si="35"/>
        <v>436.94</v>
      </c>
      <c r="F379" s="11">
        <f t="shared" si="36"/>
        <v>1137.8399999999999</v>
      </c>
      <c r="G379" s="11">
        <f t="shared" si="37"/>
        <v>377794.02999999985</v>
      </c>
      <c r="H379" s="12">
        <f t="shared" si="38"/>
        <v>2</v>
      </c>
      <c r="I379" s="12">
        <f t="shared" si="39"/>
        <v>2034</v>
      </c>
      <c r="J379" s="12" t="str">
        <f t="shared" ca="1" si="40"/>
        <v>not include</v>
      </c>
    </row>
    <row r="380" spans="1:10" x14ac:dyDescent="0.2">
      <c r="A380" s="10">
        <f>IF(ISERROR(IF(A379=nper,"",A379+1))=TRUE,"",IF(A379=nper,"",A379+1))</f>
        <v>370</v>
      </c>
      <c r="B380" s="43">
        <f t="shared" si="41"/>
        <v>48997</v>
      </c>
      <c r="C380" s="46">
        <f>IF(A380="","",IF(OR(A380=nper,payment&gt;ROUND((1+rate)*G379,2)),ROUND((1+rate)*G379,2),payment))</f>
        <v>1574.78</v>
      </c>
      <c r="D380" s="28"/>
      <c r="E380" s="11">
        <f t="shared" si="35"/>
        <v>435.62</v>
      </c>
      <c r="F380" s="11">
        <f t="shared" si="36"/>
        <v>1139.1599999999999</v>
      </c>
      <c r="G380" s="11">
        <f t="shared" si="37"/>
        <v>376654.86999999988</v>
      </c>
      <c r="H380" s="12">
        <f t="shared" si="38"/>
        <v>2</v>
      </c>
      <c r="I380" s="12">
        <f t="shared" si="39"/>
        <v>2034</v>
      </c>
      <c r="J380" s="12" t="str">
        <f t="shared" ca="1" si="40"/>
        <v>not include</v>
      </c>
    </row>
    <row r="381" spans="1:10" x14ac:dyDescent="0.2">
      <c r="A381" s="10">
        <f>IF(ISERROR(IF(A380=nper,"",A380+1))=TRUE,"",IF(A380=nper,"",A380+1))</f>
        <v>371</v>
      </c>
      <c r="B381" s="43">
        <f t="shared" si="41"/>
        <v>49011</v>
      </c>
      <c r="C381" s="46">
        <f>IF(A381="","",IF(OR(A381=nper,payment&gt;ROUND((1+rate)*G380,2)),ROUND((1+rate)*G380,2),payment))</f>
        <v>1574.78</v>
      </c>
      <c r="D381" s="28"/>
      <c r="E381" s="11">
        <f t="shared" si="35"/>
        <v>434.31</v>
      </c>
      <c r="F381" s="11">
        <f t="shared" si="36"/>
        <v>1140.47</v>
      </c>
      <c r="G381" s="11">
        <f t="shared" si="37"/>
        <v>375514.39999999991</v>
      </c>
      <c r="H381" s="12">
        <f t="shared" si="38"/>
        <v>3</v>
      </c>
      <c r="I381" s="12">
        <f t="shared" si="39"/>
        <v>2034</v>
      </c>
      <c r="J381" s="12" t="str">
        <f t="shared" ca="1" si="40"/>
        <v>not include</v>
      </c>
    </row>
    <row r="382" spans="1:10" x14ac:dyDescent="0.2">
      <c r="A382" s="10">
        <f>IF(ISERROR(IF(A381=nper,"",A381+1))=TRUE,"",IF(A381=nper,"",A381+1))</f>
        <v>372</v>
      </c>
      <c r="B382" s="43">
        <f t="shared" si="41"/>
        <v>49025</v>
      </c>
      <c r="C382" s="46">
        <f>IF(A382="","",IF(OR(A382=nper,payment&gt;ROUND((1+rate)*G381,2)),ROUND((1+rate)*G381,2),payment))</f>
        <v>1574.78</v>
      </c>
      <c r="D382" s="28"/>
      <c r="E382" s="11">
        <f t="shared" si="35"/>
        <v>432.99</v>
      </c>
      <c r="F382" s="11">
        <f t="shared" si="36"/>
        <v>1141.79</v>
      </c>
      <c r="G382" s="11">
        <f t="shared" si="37"/>
        <v>374372.60999999993</v>
      </c>
      <c r="H382" s="12">
        <f t="shared" si="38"/>
        <v>3</v>
      </c>
      <c r="I382" s="12">
        <f t="shared" si="39"/>
        <v>2034</v>
      </c>
      <c r="J382" s="12" t="str">
        <f t="shared" ca="1" si="40"/>
        <v>not include</v>
      </c>
    </row>
    <row r="383" spans="1:10" x14ac:dyDescent="0.2">
      <c r="A383" s="10">
        <f>IF(ISERROR(IF(A382=nper,"",A382+1))=TRUE,"",IF(A382=nper,"",A382+1))</f>
        <v>373</v>
      </c>
      <c r="B383" s="43">
        <f t="shared" si="41"/>
        <v>49039</v>
      </c>
      <c r="C383" s="46">
        <f>IF(A383="","",IF(OR(A383=nper,payment&gt;ROUND((1+rate)*G382,2)),ROUND((1+rate)*G382,2),payment))</f>
        <v>1574.78</v>
      </c>
      <c r="D383" s="28"/>
      <c r="E383" s="11">
        <f t="shared" si="35"/>
        <v>431.68</v>
      </c>
      <c r="F383" s="11">
        <f t="shared" si="36"/>
        <v>1143.0999999999999</v>
      </c>
      <c r="G383" s="11">
        <f t="shared" si="37"/>
        <v>373229.50999999995</v>
      </c>
      <c r="H383" s="12">
        <f t="shared" si="38"/>
        <v>4</v>
      </c>
      <c r="I383" s="12">
        <f t="shared" si="39"/>
        <v>2034</v>
      </c>
      <c r="J383" s="12" t="str">
        <f t="shared" ca="1" si="40"/>
        <v>not include</v>
      </c>
    </row>
    <row r="384" spans="1:10" x14ac:dyDescent="0.2">
      <c r="A384" s="10">
        <f>IF(ISERROR(IF(A383=nper,"",A383+1))=TRUE,"",IF(A383=nper,"",A383+1))</f>
        <v>374</v>
      </c>
      <c r="B384" s="43">
        <f t="shared" si="41"/>
        <v>49053</v>
      </c>
      <c r="C384" s="46">
        <f>IF(A384="","",IF(OR(A384=nper,payment&gt;ROUND((1+rate)*G383,2)),ROUND((1+rate)*G383,2),payment))</f>
        <v>1574.78</v>
      </c>
      <c r="D384" s="28"/>
      <c r="E384" s="11">
        <f t="shared" si="35"/>
        <v>430.36</v>
      </c>
      <c r="F384" s="11">
        <f t="shared" si="36"/>
        <v>1144.42</v>
      </c>
      <c r="G384" s="11">
        <f t="shared" si="37"/>
        <v>372085.08999999997</v>
      </c>
      <c r="H384" s="12">
        <f t="shared" si="38"/>
        <v>4</v>
      </c>
      <c r="I384" s="12">
        <f t="shared" si="39"/>
        <v>2034</v>
      </c>
      <c r="J384" s="12" t="str">
        <f t="shared" ca="1" si="40"/>
        <v>not include</v>
      </c>
    </row>
    <row r="385" spans="1:10" x14ac:dyDescent="0.2">
      <c r="A385" s="10">
        <f>IF(ISERROR(IF(A384=nper,"",A384+1))=TRUE,"",IF(A384=nper,"",A384+1))</f>
        <v>375</v>
      </c>
      <c r="B385" s="43">
        <f t="shared" si="41"/>
        <v>49067</v>
      </c>
      <c r="C385" s="46">
        <f>IF(A385="","",IF(OR(A385=nper,payment&gt;ROUND((1+rate)*G384,2)),ROUND((1+rate)*G384,2),payment))</f>
        <v>1574.78</v>
      </c>
      <c r="D385" s="28"/>
      <c r="E385" s="11">
        <f t="shared" si="35"/>
        <v>429.04</v>
      </c>
      <c r="F385" s="11">
        <f t="shared" si="36"/>
        <v>1145.74</v>
      </c>
      <c r="G385" s="11">
        <f t="shared" si="37"/>
        <v>370939.35</v>
      </c>
      <c r="H385" s="12">
        <f t="shared" si="38"/>
        <v>5</v>
      </c>
      <c r="I385" s="12">
        <f t="shared" si="39"/>
        <v>2034</v>
      </c>
      <c r="J385" s="12" t="str">
        <f t="shared" ca="1" si="40"/>
        <v>not include</v>
      </c>
    </row>
    <row r="386" spans="1:10" x14ac:dyDescent="0.2">
      <c r="A386" s="10">
        <f>IF(ISERROR(IF(A385=nper,"",A385+1))=TRUE,"",IF(A385=nper,"",A385+1))</f>
        <v>376</v>
      </c>
      <c r="B386" s="43">
        <f t="shared" si="41"/>
        <v>49081</v>
      </c>
      <c r="C386" s="46">
        <f>IF(A386="","",IF(OR(A386=nper,payment&gt;ROUND((1+rate)*G385,2)),ROUND((1+rate)*G385,2),payment))</f>
        <v>1574.78</v>
      </c>
      <c r="D386" s="28"/>
      <c r="E386" s="11">
        <f t="shared" si="35"/>
        <v>427.72</v>
      </c>
      <c r="F386" s="11">
        <f t="shared" si="36"/>
        <v>1147.06</v>
      </c>
      <c r="G386" s="11">
        <f t="shared" si="37"/>
        <v>369792.29</v>
      </c>
      <c r="H386" s="12">
        <f t="shared" si="38"/>
        <v>5</v>
      </c>
      <c r="I386" s="12">
        <f t="shared" si="39"/>
        <v>2034</v>
      </c>
      <c r="J386" s="12" t="str">
        <f t="shared" ca="1" si="40"/>
        <v>not include</v>
      </c>
    </row>
    <row r="387" spans="1:10" x14ac:dyDescent="0.2">
      <c r="A387" s="10">
        <f>IF(ISERROR(IF(A386=nper,"",A386+1))=TRUE,"",IF(A386=nper,"",A386+1))</f>
        <v>377</v>
      </c>
      <c r="B387" s="43">
        <f t="shared" si="41"/>
        <v>49095</v>
      </c>
      <c r="C387" s="46">
        <f>IF(A387="","",IF(OR(A387=nper,payment&gt;ROUND((1+rate)*G386,2)),ROUND((1+rate)*G386,2),payment))</f>
        <v>1574.78</v>
      </c>
      <c r="D387" s="28"/>
      <c r="E387" s="11">
        <f t="shared" si="35"/>
        <v>426.4</v>
      </c>
      <c r="F387" s="11">
        <f t="shared" si="36"/>
        <v>1148.3800000000001</v>
      </c>
      <c r="G387" s="11">
        <f t="shared" si="37"/>
        <v>368643.91</v>
      </c>
      <c r="H387" s="12">
        <f t="shared" si="38"/>
        <v>5</v>
      </c>
      <c r="I387" s="12">
        <f t="shared" si="39"/>
        <v>2034</v>
      </c>
      <c r="J387" s="12" t="str">
        <f t="shared" ca="1" si="40"/>
        <v>not include</v>
      </c>
    </row>
    <row r="388" spans="1:10" x14ac:dyDescent="0.2">
      <c r="A388" s="10">
        <f>IF(ISERROR(IF(A387=nper,"",A387+1))=TRUE,"",IF(A387=nper,"",A387+1))</f>
        <v>378</v>
      </c>
      <c r="B388" s="43">
        <f t="shared" si="41"/>
        <v>49109</v>
      </c>
      <c r="C388" s="46">
        <f>IF(A388="","",IF(OR(A388=nper,payment&gt;ROUND((1+rate)*G387,2)),ROUND((1+rate)*G387,2),payment))</f>
        <v>1574.78</v>
      </c>
      <c r="D388" s="28"/>
      <c r="E388" s="11">
        <f t="shared" si="35"/>
        <v>425.07</v>
      </c>
      <c r="F388" s="11">
        <f t="shared" si="36"/>
        <v>1149.71</v>
      </c>
      <c r="G388" s="11">
        <f t="shared" si="37"/>
        <v>367494.19999999995</v>
      </c>
      <c r="H388" s="12">
        <f t="shared" si="38"/>
        <v>6</v>
      </c>
      <c r="I388" s="12">
        <f t="shared" si="39"/>
        <v>2034</v>
      </c>
      <c r="J388" s="12" t="str">
        <f t="shared" ca="1" si="40"/>
        <v>not include</v>
      </c>
    </row>
    <row r="389" spans="1:10" x14ac:dyDescent="0.2">
      <c r="A389" s="10">
        <f>IF(ISERROR(IF(A388=nper,"",A388+1))=TRUE,"",IF(A388=nper,"",A388+1))</f>
        <v>379</v>
      </c>
      <c r="B389" s="43">
        <f t="shared" si="41"/>
        <v>49123</v>
      </c>
      <c r="C389" s="46">
        <f>IF(A389="","",IF(OR(A389=nper,payment&gt;ROUND((1+rate)*G388,2)),ROUND((1+rate)*G388,2),payment))</f>
        <v>1574.78</v>
      </c>
      <c r="D389" s="28"/>
      <c r="E389" s="11">
        <f t="shared" si="35"/>
        <v>423.75</v>
      </c>
      <c r="F389" s="11">
        <f t="shared" si="36"/>
        <v>1151.03</v>
      </c>
      <c r="G389" s="11">
        <f t="shared" si="37"/>
        <v>366343.16999999993</v>
      </c>
      <c r="H389" s="12">
        <f t="shared" si="38"/>
        <v>6</v>
      </c>
      <c r="I389" s="12">
        <f t="shared" si="39"/>
        <v>2034</v>
      </c>
      <c r="J389" s="12" t="str">
        <f t="shared" ca="1" si="40"/>
        <v>not include</v>
      </c>
    </row>
    <row r="390" spans="1:10" x14ac:dyDescent="0.2">
      <c r="A390" s="10">
        <f>IF(ISERROR(IF(A389=nper,"",A389+1))=TRUE,"",IF(A389=nper,"",A389+1))</f>
        <v>380</v>
      </c>
      <c r="B390" s="43">
        <f t="shared" si="41"/>
        <v>49137</v>
      </c>
      <c r="C390" s="46">
        <f>IF(A390="","",IF(OR(A390=nper,payment&gt;ROUND((1+rate)*G389,2)),ROUND((1+rate)*G389,2),payment))</f>
        <v>1574.78</v>
      </c>
      <c r="D390" s="28"/>
      <c r="E390" s="11">
        <f t="shared" si="35"/>
        <v>422.42</v>
      </c>
      <c r="F390" s="11">
        <f t="shared" si="36"/>
        <v>1152.3599999999999</v>
      </c>
      <c r="G390" s="11">
        <f t="shared" si="37"/>
        <v>365190.80999999994</v>
      </c>
      <c r="H390" s="12">
        <f t="shared" si="38"/>
        <v>7</v>
      </c>
      <c r="I390" s="12">
        <f t="shared" si="39"/>
        <v>2034</v>
      </c>
      <c r="J390" s="12" t="str">
        <f t="shared" ca="1" si="40"/>
        <v>not include</v>
      </c>
    </row>
    <row r="391" spans="1:10" x14ac:dyDescent="0.2">
      <c r="A391" s="10">
        <f>IF(ISERROR(IF(A390=nper,"",A390+1))=TRUE,"",IF(A390=nper,"",A390+1))</f>
        <v>381</v>
      </c>
      <c r="B391" s="43">
        <f t="shared" si="41"/>
        <v>49151</v>
      </c>
      <c r="C391" s="46">
        <f>IF(A391="","",IF(OR(A391=nper,payment&gt;ROUND((1+rate)*G390,2)),ROUND((1+rate)*G390,2),payment))</f>
        <v>1574.78</v>
      </c>
      <c r="D391" s="28"/>
      <c r="E391" s="11">
        <f t="shared" si="35"/>
        <v>421.09</v>
      </c>
      <c r="F391" s="11">
        <f t="shared" si="36"/>
        <v>1153.69</v>
      </c>
      <c r="G391" s="11">
        <f t="shared" si="37"/>
        <v>364037.11999999994</v>
      </c>
      <c r="H391" s="12">
        <f t="shared" si="38"/>
        <v>7</v>
      </c>
      <c r="I391" s="12">
        <f t="shared" si="39"/>
        <v>2034</v>
      </c>
      <c r="J391" s="12" t="str">
        <f t="shared" ca="1" si="40"/>
        <v>not include</v>
      </c>
    </row>
    <row r="392" spans="1:10" x14ac:dyDescent="0.2">
      <c r="A392" s="10">
        <f>IF(ISERROR(IF(A391=nper,"",A391+1))=TRUE,"",IF(A391=nper,"",A391+1))</f>
        <v>382</v>
      </c>
      <c r="B392" s="43">
        <f t="shared" si="41"/>
        <v>49165</v>
      </c>
      <c r="C392" s="46">
        <f>IF(A392="","",IF(OR(A392=nper,payment&gt;ROUND((1+rate)*G391,2)),ROUND((1+rate)*G391,2),payment))</f>
        <v>1574.78</v>
      </c>
      <c r="D392" s="28"/>
      <c r="E392" s="11">
        <f t="shared" si="35"/>
        <v>419.76</v>
      </c>
      <c r="F392" s="11">
        <f t="shared" si="36"/>
        <v>1155.02</v>
      </c>
      <c r="G392" s="11">
        <f t="shared" si="37"/>
        <v>362882.09999999992</v>
      </c>
      <c r="H392" s="12">
        <f t="shared" si="38"/>
        <v>8</v>
      </c>
      <c r="I392" s="12">
        <f t="shared" si="39"/>
        <v>2034</v>
      </c>
      <c r="J392" s="12" t="str">
        <f t="shared" ca="1" si="40"/>
        <v>not include</v>
      </c>
    </row>
    <row r="393" spans="1:10" x14ac:dyDescent="0.2">
      <c r="A393" s="10">
        <f>IF(ISERROR(IF(A392=nper,"",A392+1))=TRUE,"",IF(A392=nper,"",A392+1))</f>
        <v>383</v>
      </c>
      <c r="B393" s="43">
        <f t="shared" si="41"/>
        <v>49179</v>
      </c>
      <c r="C393" s="46">
        <f>IF(A393="","",IF(OR(A393=nper,payment&gt;ROUND((1+rate)*G392,2)),ROUND((1+rate)*G392,2),payment))</f>
        <v>1574.78</v>
      </c>
      <c r="D393" s="28"/>
      <c r="E393" s="11">
        <f t="shared" si="35"/>
        <v>418.43</v>
      </c>
      <c r="F393" s="11">
        <f t="shared" si="36"/>
        <v>1156.3499999999999</v>
      </c>
      <c r="G393" s="11">
        <f t="shared" si="37"/>
        <v>361725.74999999994</v>
      </c>
      <c r="H393" s="12">
        <f t="shared" si="38"/>
        <v>8</v>
      </c>
      <c r="I393" s="12">
        <f t="shared" si="39"/>
        <v>2034</v>
      </c>
      <c r="J393" s="12" t="str">
        <f t="shared" ca="1" si="40"/>
        <v>not include</v>
      </c>
    </row>
    <row r="394" spans="1:10" x14ac:dyDescent="0.2">
      <c r="A394" s="10">
        <f>IF(ISERROR(IF(A393=nper,"",A393+1))=TRUE,"",IF(A393=nper,"",A393+1))</f>
        <v>384</v>
      </c>
      <c r="B394" s="43">
        <f t="shared" si="41"/>
        <v>49193</v>
      </c>
      <c r="C394" s="46">
        <f>IF(A394="","",IF(OR(A394=nper,payment&gt;ROUND((1+rate)*G393,2)),ROUND((1+rate)*G393,2),payment))</f>
        <v>1574.78</v>
      </c>
      <c r="D394" s="28"/>
      <c r="E394" s="11">
        <f t="shared" si="35"/>
        <v>417.1</v>
      </c>
      <c r="F394" s="11">
        <f t="shared" si="36"/>
        <v>1157.6799999999998</v>
      </c>
      <c r="G394" s="11">
        <f t="shared" si="37"/>
        <v>360568.06999999995</v>
      </c>
      <c r="H394" s="12">
        <f t="shared" si="38"/>
        <v>9</v>
      </c>
      <c r="I394" s="12">
        <f t="shared" si="39"/>
        <v>2034</v>
      </c>
      <c r="J394" s="12" t="str">
        <f t="shared" ca="1" si="40"/>
        <v>not include</v>
      </c>
    </row>
    <row r="395" spans="1:10" x14ac:dyDescent="0.2">
      <c r="A395" s="10">
        <f>IF(ISERROR(IF(A394=nper,"",A394+1))=TRUE,"",IF(A394=nper,"",A394+1))</f>
        <v>385</v>
      </c>
      <c r="B395" s="43">
        <f t="shared" si="41"/>
        <v>49207</v>
      </c>
      <c r="C395" s="46">
        <f>IF(A395="","",IF(OR(A395=nper,payment&gt;ROUND((1+rate)*G394,2)),ROUND((1+rate)*G394,2),payment))</f>
        <v>1574.78</v>
      </c>
      <c r="D395" s="28"/>
      <c r="E395" s="11">
        <f t="shared" ref="E395:E458" si="42">IF(A395="","",ROUND(rate*G394,2))</f>
        <v>415.76</v>
      </c>
      <c r="F395" s="11">
        <f t="shared" si="36"/>
        <v>1159.02</v>
      </c>
      <c r="G395" s="11">
        <f t="shared" si="37"/>
        <v>359409.04999999993</v>
      </c>
      <c r="H395" s="12">
        <f t="shared" si="38"/>
        <v>9</v>
      </c>
      <c r="I395" s="12">
        <f t="shared" si="39"/>
        <v>2034</v>
      </c>
      <c r="J395" s="12" t="str">
        <f t="shared" ca="1" si="40"/>
        <v>not include</v>
      </c>
    </row>
    <row r="396" spans="1:10" x14ac:dyDescent="0.2">
      <c r="A396" s="10">
        <f>IF(ISERROR(IF(A395=nper,"",A395+1))=TRUE,"",IF(A395=nper,"",A395+1))</f>
        <v>386</v>
      </c>
      <c r="B396" s="43">
        <f t="shared" si="41"/>
        <v>49221</v>
      </c>
      <c r="C396" s="46">
        <f>IF(A396="","",IF(OR(A396=nper,payment&gt;ROUND((1+rate)*G395,2)),ROUND((1+rate)*G395,2),payment))</f>
        <v>1574.78</v>
      </c>
      <c r="D396" s="28"/>
      <c r="E396" s="11">
        <f t="shared" si="42"/>
        <v>414.42</v>
      </c>
      <c r="F396" s="11">
        <f t="shared" ref="F396:F459" si="43">IF(A396="","",C396-(E396+D396))</f>
        <v>1160.3599999999999</v>
      </c>
      <c r="G396" s="11">
        <f t="shared" ref="G396:G459" si="44">IF(A396="","",G395-F396)</f>
        <v>358248.68999999994</v>
      </c>
      <c r="H396" s="12">
        <f t="shared" ref="H396:H459" si="45">IF(B396="","",MONTH(B396))</f>
        <v>10</v>
      </c>
      <c r="I396" s="12">
        <f t="shared" ref="I396:I459" si="46">IF(B396="","",YEAR(B396))</f>
        <v>2034</v>
      </c>
      <c r="J396" s="12" t="str">
        <f t="shared" ref="J396:J459" ca="1" si="47">IF(A396="","",IF(B396&lt;=TODAY(),"include","not include"))</f>
        <v>not include</v>
      </c>
    </row>
    <row r="397" spans="1:10" x14ac:dyDescent="0.2">
      <c r="A397" s="10">
        <f>IF(ISERROR(IF(A396=nper,"",A396+1))=TRUE,"",IF(A396=nper,"",A396+1))</f>
        <v>387</v>
      </c>
      <c r="B397" s="43">
        <f t="shared" si="41"/>
        <v>49235</v>
      </c>
      <c r="C397" s="46">
        <f>IF(A397="","",IF(OR(A397=nper,payment&gt;ROUND((1+rate)*G396,2)),ROUND((1+rate)*G396,2),payment))</f>
        <v>1574.78</v>
      </c>
      <c r="D397" s="28"/>
      <c r="E397" s="11">
        <f t="shared" si="42"/>
        <v>413.09</v>
      </c>
      <c r="F397" s="11">
        <f t="shared" si="43"/>
        <v>1161.69</v>
      </c>
      <c r="G397" s="11">
        <f t="shared" si="44"/>
        <v>357086.99999999994</v>
      </c>
      <c r="H397" s="12">
        <f t="shared" si="45"/>
        <v>10</v>
      </c>
      <c r="I397" s="12">
        <f t="shared" si="46"/>
        <v>2034</v>
      </c>
      <c r="J397" s="12" t="str">
        <f t="shared" ca="1" si="47"/>
        <v>not include</v>
      </c>
    </row>
    <row r="398" spans="1:10" x14ac:dyDescent="0.2">
      <c r="A398" s="10">
        <f>IF(ISERROR(IF(A397=nper,"",A397+1))=TRUE,"",IF(A397=nper,"",A397+1))</f>
        <v>388</v>
      </c>
      <c r="B398" s="43">
        <f t="shared" ref="B398:B461" si="48">IF(A398="","",IF($H$4="Weekly",B397+7,IF($H$4="Bi-Weekly",B397+14,IF($H$4="Monthly",EDATE(B397,1),IF($H$4="Bi-Monthly",EDATE(B397,2),IF($H$4="Quarterly",EDATE(B397,3),IF($H$4="Semi-Annually",EDATE(B397,6),IF($H$4="Annually",EDATE(B397,12),IF($H$4="Semi-Monthly",DATE(YEAR(B397),MONTH(B397)+1,15*(DAY(B397)&lt;&gt;15)),2)))))))))</f>
        <v>49249</v>
      </c>
      <c r="C398" s="46">
        <f>IF(A398="","",IF(OR(A398=nper,payment&gt;ROUND((1+rate)*G397,2)),ROUND((1+rate)*G397,2),payment))</f>
        <v>1574.78</v>
      </c>
      <c r="D398" s="28"/>
      <c r="E398" s="11">
        <f t="shared" si="42"/>
        <v>411.75</v>
      </c>
      <c r="F398" s="11">
        <f t="shared" si="43"/>
        <v>1163.03</v>
      </c>
      <c r="G398" s="11">
        <f t="shared" si="44"/>
        <v>355923.96999999991</v>
      </c>
      <c r="H398" s="12">
        <f t="shared" si="45"/>
        <v>11</v>
      </c>
      <c r="I398" s="12">
        <f t="shared" si="46"/>
        <v>2034</v>
      </c>
      <c r="J398" s="12" t="str">
        <f t="shared" ca="1" si="47"/>
        <v>not include</v>
      </c>
    </row>
    <row r="399" spans="1:10" x14ac:dyDescent="0.2">
      <c r="A399" s="10">
        <f>IF(ISERROR(IF(A398=nper,"",A398+1))=TRUE,"",IF(A398=nper,"",A398+1))</f>
        <v>389</v>
      </c>
      <c r="B399" s="43">
        <f t="shared" si="48"/>
        <v>49263</v>
      </c>
      <c r="C399" s="46">
        <f>IF(A399="","",IF(OR(A399=nper,payment&gt;ROUND((1+rate)*G398,2)),ROUND((1+rate)*G398,2),payment))</f>
        <v>1574.78</v>
      </c>
      <c r="D399" s="28"/>
      <c r="E399" s="11">
        <f t="shared" si="42"/>
        <v>410.41</v>
      </c>
      <c r="F399" s="11">
        <f t="shared" si="43"/>
        <v>1164.3699999999999</v>
      </c>
      <c r="G399" s="11">
        <f t="shared" si="44"/>
        <v>354759.59999999992</v>
      </c>
      <c r="H399" s="12">
        <f t="shared" si="45"/>
        <v>11</v>
      </c>
      <c r="I399" s="12">
        <f t="shared" si="46"/>
        <v>2034</v>
      </c>
      <c r="J399" s="12" t="str">
        <f t="shared" ca="1" si="47"/>
        <v>not include</v>
      </c>
    </row>
    <row r="400" spans="1:10" x14ac:dyDescent="0.2">
      <c r="A400" s="10">
        <f>IF(ISERROR(IF(A399=nper,"",A399+1))=TRUE,"",IF(A399=nper,"",A399+1))</f>
        <v>390</v>
      </c>
      <c r="B400" s="43">
        <f t="shared" si="48"/>
        <v>49277</v>
      </c>
      <c r="C400" s="46">
        <f>IF(A400="","",IF(OR(A400=nper,payment&gt;ROUND((1+rate)*G399,2)),ROUND((1+rate)*G399,2),payment))</f>
        <v>1574.78</v>
      </c>
      <c r="D400" s="28"/>
      <c r="E400" s="11">
        <f t="shared" si="42"/>
        <v>409.06</v>
      </c>
      <c r="F400" s="11">
        <f t="shared" si="43"/>
        <v>1165.72</v>
      </c>
      <c r="G400" s="11">
        <f t="shared" si="44"/>
        <v>353593.87999999995</v>
      </c>
      <c r="H400" s="12">
        <f t="shared" si="45"/>
        <v>11</v>
      </c>
      <c r="I400" s="12">
        <f t="shared" si="46"/>
        <v>2034</v>
      </c>
      <c r="J400" s="12" t="str">
        <f t="shared" ca="1" si="47"/>
        <v>not include</v>
      </c>
    </row>
    <row r="401" spans="1:10" x14ac:dyDescent="0.2">
      <c r="A401" s="10">
        <f>IF(ISERROR(IF(A400=nper,"",A400+1))=TRUE,"",IF(A400=nper,"",A400+1))</f>
        <v>391</v>
      </c>
      <c r="B401" s="43">
        <f t="shared" si="48"/>
        <v>49291</v>
      </c>
      <c r="C401" s="46">
        <f>IF(A401="","",IF(OR(A401=nper,payment&gt;ROUND((1+rate)*G400,2)),ROUND((1+rate)*G400,2),payment))</f>
        <v>1574.78</v>
      </c>
      <c r="D401" s="28"/>
      <c r="E401" s="11">
        <f t="shared" si="42"/>
        <v>407.72</v>
      </c>
      <c r="F401" s="11">
        <f t="shared" si="43"/>
        <v>1167.06</v>
      </c>
      <c r="G401" s="11">
        <f t="shared" si="44"/>
        <v>352426.81999999995</v>
      </c>
      <c r="H401" s="12">
        <f t="shared" si="45"/>
        <v>12</v>
      </c>
      <c r="I401" s="12">
        <f t="shared" si="46"/>
        <v>2034</v>
      </c>
      <c r="J401" s="12" t="str">
        <f t="shared" ca="1" si="47"/>
        <v>not include</v>
      </c>
    </row>
    <row r="402" spans="1:10" x14ac:dyDescent="0.2">
      <c r="A402" s="10">
        <f>IF(ISERROR(IF(A401=nper,"",A401+1))=TRUE,"",IF(A401=nper,"",A401+1))</f>
        <v>392</v>
      </c>
      <c r="B402" s="43">
        <f t="shared" si="48"/>
        <v>49305</v>
      </c>
      <c r="C402" s="46">
        <f>IF(A402="","",IF(OR(A402=nper,payment&gt;ROUND((1+rate)*G401,2)),ROUND((1+rate)*G401,2),payment))</f>
        <v>1574.78</v>
      </c>
      <c r="D402" s="28"/>
      <c r="E402" s="11">
        <f t="shared" si="42"/>
        <v>406.37</v>
      </c>
      <c r="F402" s="11">
        <f t="shared" si="43"/>
        <v>1168.4099999999999</v>
      </c>
      <c r="G402" s="11">
        <f t="shared" si="44"/>
        <v>351258.41</v>
      </c>
      <c r="H402" s="12">
        <f t="shared" si="45"/>
        <v>12</v>
      </c>
      <c r="I402" s="12">
        <f t="shared" si="46"/>
        <v>2034</v>
      </c>
      <c r="J402" s="12" t="str">
        <f t="shared" ca="1" si="47"/>
        <v>not include</v>
      </c>
    </row>
    <row r="403" spans="1:10" x14ac:dyDescent="0.2">
      <c r="A403" s="10">
        <f>IF(ISERROR(IF(A402=nper,"",A402+1))=TRUE,"",IF(A402=nper,"",A402+1))</f>
        <v>393</v>
      </c>
      <c r="B403" s="43">
        <f t="shared" si="48"/>
        <v>49319</v>
      </c>
      <c r="C403" s="46">
        <f>IF(A403="","",IF(OR(A403=nper,payment&gt;ROUND((1+rate)*G402,2)),ROUND((1+rate)*G402,2),payment))</f>
        <v>1574.78</v>
      </c>
      <c r="D403" s="28"/>
      <c r="E403" s="11">
        <f t="shared" si="42"/>
        <v>405.03</v>
      </c>
      <c r="F403" s="11">
        <f t="shared" si="43"/>
        <v>1169.75</v>
      </c>
      <c r="G403" s="11">
        <f t="shared" si="44"/>
        <v>350088.66</v>
      </c>
      <c r="H403" s="12">
        <f t="shared" si="45"/>
        <v>1</v>
      </c>
      <c r="I403" s="12">
        <f t="shared" si="46"/>
        <v>2035</v>
      </c>
      <c r="J403" s="12" t="str">
        <f t="shared" ca="1" si="47"/>
        <v>not include</v>
      </c>
    </row>
    <row r="404" spans="1:10" x14ac:dyDescent="0.2">
      <c r="A404" s="10">
        <f>IF(ISERROR(IF(A403=nper,"",A403+1))=TRUE,"",IF(A403=nper,"",A403+1))</f>
        <v>394</v>
      </c>
      <c r="B404" s="43">
        <f t="shared" si="48"/>
        <v>49333</v>
      </c>
      <c r="C404" s="46">
        <f>IF(A404="","",IF(OR(A404=nper,payment&gt;ROUND((1+rate)*G403,2)),ROUND((1+rate)*G403,2),payment))</f>
        <v>1574.78</v>
      </c>
      <c r="D404" s="28"/>
      <c r="E404" s="11">
        <f t="shared" si="42"/>
        <v>403.68</v>
      </c>
      <c r="F404" s="11">
        <f t="shared" si="43"/>
        <v>1171.0999999999999</v>
      </c>
      <c r="G404" s="11">
        <f t="shared" si="44"/>
        <v>348917.56</v>
      </c>
      <c r="H404" s="12">
        <f t="shared" si="45"/>
        <v>1</v>
      </c>
      <c r="I404" s="12">
        <f t="shared" si="46"/>
        <v>2035</v>
      </c>
      <c r="J404" s="12" t="str">
        <f t="shared" ca="1" si="47"/>
        <v>not include</v>
      </c>
    </row>
    <row r="405" spans="1:10" x14ac:dyDescent="0.2">
      <c r="A405" s="10">
        <f>IF(ISERROR(IF(A404=nper,"",A404+1))=TRUE,"",IF(A404=nper,"",A404+1))</f>
        <v>395</v>
      </c>
      <c r="B405" s="43">
        <f t="shared" si="48"/>
        <v>49347</v>
      </c>
      <c r="C405" s="46">
        <f>IF(A405="","",IF(OR(A405=nper,payment&gt;ROUND((1+rate)*G404,2)),ROUND((1+rate)*G404,2),payment))</f>
        <v>1574.78</v>
      </c>
      <c r="D405" s="28"/>
      <c r="E405" s="11">
        <f t="shared" si="42"/>
        <v>402.33</v>
      </c>
      <c r="F405" s="11">
        <f t="shared" si="43"/>
        <v>1172.45</v>
      </c>
      <c r="G405" s="11">
        <f t="shared" si="44"/>
        <v>347745.11</v>
      </c>
      <c r="H405" s="12">
        <f t="shared" si="45"/>
        <v>2</v>
      </c>
      <c r="I405" s="12">
        <f t="shared" si="46"/>
        <v>2035</v>
      </c>
      <c r="J405" s="12" t="str">
        <f t="shared" ca="1" si="47"/>
        <v>not include</v>
      </c>
    </row>
    <row r="406" spans="1:10" x14ac:dyDescent="0.2">
      <c r="A406" s="10">
        <f>IF(ISERROR(IF(A405=nper,"",A405+1))=TRUE,"",IF(A405=nper,"",A405+1))</f>
        <v>396</v>
      </c>
      <c r="B406" s="43">
        <f t="shared" si="48"/>
        <v>49361</v>
      </c>
      <c r="C406" s="46">
        <f>IF(A406="","",IF(OR(A406=nper,payment&gt;ROUND((1+rate)*G405,2)),ROUND((1+rate)*G405,2),payment))</f>
        <v>1574.78</v>
      </c>
      <c r="D406" s="28"/>
      <c r="E406" s="11">
        <f t="shared" si="42"/>
        <v>400.97</v>
      </c>
      <c r="F406" s="11">
        <f t="shared" si="43"/>
        <v>1173.81</v>
      </c>
      <c r="G406" s="11">
        <f t="shared" si="44"/>
        <v>346571.3</v>
      </c>
      <c r="H406" s="12">
        <f t="shared" si="45"/>
        <v>2</v>
      </c>
      <c r="I406" s="12">
        <f t="shared" si="46"/>
        <v>2035</v>
      </c>
      <c r="J406" s="12" t="str">
        <f t="shared" ca="1" si="47"/>
        <v>not include</v>
      </c>
    </row>
    <row r="407" spans="1:10" x14ac:dyDescent="0.2">
      <c r="A407" s="10">
        <f>IF(ISERROR(IF(A406=nper,"",A406+1))=TRUE,"",IF(A406=nper,"",A406+1))</f>
        <v>397</v>
      </c>
      <c r="B407" s="43">
        <f t="shared" si="48"/>
        <v>49375</v>
      </c>
      <c r="C407" s="46">
        <f>IF(A407="","",IF(OR(A407=nper,payment&gt;ROUND((1+rate)*G406,2)),ROUND((1+rate)*G406,2),payment))</f>
        <v>1574.78</v>
      </c>
      <c r="D407" s="28"/>
      <c r="E407" s="11">
        <f t="shared" si="42"/>
        <v>399.62</v>
      </c>
      <c r="F407" s="11">
        <f t="shared" si="43"/>
        <v>1175.1599999999999</v>
      </c>
      <c r="G407" s="11">
        <f t="shared" si="44"/>
        <v>345396.14</v>
      </c>
      <c r="H407" s="12">
        <f t="shared" si="45"/>
        <v>3</v>
      </c>
      <c r="I407" s="12">
        <f t="shared" si="46"/>
        <v>2035</v>
      </c>
      <c r="J407" s="12" t="str">
        <f t="shared" ca="1" si="47"/>
        <v>not include</v>
      </c>
    </row>
    <row r="408" spans="1:10" x14ac:dyDescent="0.2">
      <c r="A408" s="10">
        <f>IF(ISERROR(IF(A407=nper,"",A407+1))=TRUE,"",IF(A407=nper,"",A407+1))</f>
        <v>398</v>
      </c>
      <c r="B408" s="43">
        <f t="shared" si="48"/>
        <v>49389</v>
      </c>
      <c r="C408" s="46">
        <f>IF(A408="","",IF(OR(A408=nper,payment&gt;ROUND((1+rate)*G407,2)),ROUND((1+rate)*G407,2),payment))</f>
        <v>1574.78</v>
      </c>
      <c r="D408" s="28"/>
      <c r="E408" s="11">
        <f t="shared" si="42"/>
        <v>398.27</v>
      </c>
      <c r="F408" s="11">
        <f t="shared" si="43"/>
        <v>1176.51</v>
      </c>
      <c r="G408" s="11">
        <f t="shared" si="44"/>
        <v>344219.63</v>
      </c>
      <c r="H408" s="12">
        <f t="shared" si="45"/>
        <v>3</v>
      </c>
      <c r="I408" s="12">
        <f t="shared" si="46"/>
        <v>2035</v>
      </c>
      <c r="J408" s="12" t="str">
        <f t="shared" ca="1" si="47"/>
        <v>not include</v>
      </c>
    </row>
    <row r="409" spans="1:10" x14ac:dyDescent="0.2">
      <c r="A409" s="10">
        <f>IF(ISERROR(IF(A408=nper,"",A408+1))=TRUE,"",IF(A408=nper,"",A408+1))</f>
        <v>399</v>
      </c>
      <c r="B409" s="43">
        <f t="shared" si="48"/>
        <v>49403</v>
      </c>
      <c r="C409" s="46">
        <f>IF(A409="","",IF(OR(A409=nper,payment&gt;ROUND((1+rate)*G408,2)),ROUND((1+rate)*G408,2),payment))</f>
        <v>1574.78</v>
      </c>
      <c r="D409" s="28"/>
      <c r="E409" s="11">
        <f t="shared" si="42"/>
        <v>396.91</v>
      </c>
      <c r="F409" s="11">
        <f t="shared" si="43"/>
        <v>1177.8699999999999</v>
      </c>
      <c r="G409" s="11">
        <f t="shared" si="44"/>
        <v>343041.76</v>
      </c>
      <c r="H409" s="12">
        <f t="shared" si="45"/>
        <v>4</v>
      </c>
      <c r="I409" s="12">
        <f t="shared" si="46"/>
        <v>2035</v>
      </c>
      <c r="J409" s="12" t="str">
        <f t="shared" ca="1" si="47"/>
        <v>not include</v>
      </c>
    </row>
    <row r="410" spans="1:10" x14ac:dyDescent="0.2">
      <c r="A410" s="10">
        <f>IF(ISERROR(IF(A409=nper,"",A409+1))=TRUE,"",IF(A409=nper,"",A409+1))</f>
        <v>400</v>
      </c>
      <c r="B410" s="43">
        <f t="shared" si="48"/>
        <v>49417</v>
      </c>
      <c r="C410" s="46">
        <f>IF(A410="","",IF(OR(A410=nper,payment&gt;ROUND((1+rate)*G409,2)),ROUND((1+rate)*G409,2),payment))</f>
        <v>1574.78</v>
      </c>
      <c r="D410" s="28"/>
      <c r="E410" s="11">
        <f t="shared" si="42"/>
        <v>395.55</v>
      </c>
      <c r="F410" s="11">
        <f t="shared" si="43"/>
        <v>1179.23</v>
      </c>
      <c r="G410" s="11">
        <f t="shared" si="44"/>
        <v>341862.53</v>
      </c>
      <c r="H410" s="12">
        <f t="shared" si="45"/>
        <v>4</v>
      </c>
      <c r="I410" s="12">
        <f t="shared" si="46"/>
        <v>2035</v>
      </c>
      <c r="J410" s="12" t="str">
        <f t="shared" ca="1" si="47"/>
        <v>not include</v>
      </c>
    </row>
    <row r="411" spans="1:10" x14ac:dyDescent="0.2">
      <c r="A411" s="10">
        <f>IF(ISERROR(IF(A410=nper,"",A410+1))=TRUE,"",IF(A410=nper,"",A410+1))</f>
        <v>401</v>
      </c>
      <c r="B411" s="43">
        <f t="shared" si="48"/>
        <v>49431</v>
      </c>
      <c r="C411" s="46">
        <f>IF(A411="","",IF(OR(A411=nper,payment&gt;ROUND((1+rate)*G410,2)),ROUND((1+rate)*G410,2),payment))</f>
        <v>1574.78</v>
      </c>
      <c r="D411" s="28"/>
      <c r="E411" s="11">
        <f t="shared" si="42"/>
        <v>394.19</v>
      </c>
      <c r="F411" s="11">
        <f t="shared" si="43"/>
        <v>1180.5899999999999</v>
      </c>
      <c r="G411" s="11">
        <f t="shared" si="44"/>
        <v>340681.94</v>
      </c>
      <c r="H411" s="12">
        <f t="shared" si="45"/>
        <v>5</v>
      </c>
      <c r="I411" s="12">
        <f t="shared" si="46"/>
        <v>2035</v>
      </c>
      <c r="J411" s="12" t="str">
        <f t="shared" ca="1" si="47"/>
        <v>not include</v>
      </c>
    </row>
    <row r="412" spans="1:10" x14ac:dyDescent="0.2">
      <c r="A412" s="10">
        <f>IF(ISERROR(IF(A411=nper,"",A411+1))=TRUE,"",IF(A411=nper,"",A411+1))</f>
        <v>402</v>
      </c>
      <c r="B412" s="43">
        <f t="shared" si="48"/>
        <v>49445</v>
      </c>
      <c r="C412" s="46">
        <f>IF(A412="","",IF(OR(A412=nper,payment&gt;ROUND((1+rate)*G411,2)),ROUND((1+rate)*G411,2),payment))</f>
        <v>1574.78</v>
      </c>
      <c r="D412" s="28"/>
      <c r="E412" s="11">
        <f t="shared" si="42"/>
        <v>392.83</v>
      </c>
      <c r="F412" s="11">
        <f t="shared" si="43"/>
        <v>1181.95</v>
      </c>
      <c r="G412" s="11">
        <f t="shared" si="44"/>
        <v>339499.99</v>
      </c>
      <c r="H412" s="12">
        <f t="shared" si="45"/>
        <v>5</v>
      </c>
      <c r="I412" s="12">
        <f t="shared" si="46"/>
        <v>2035</v>
      </c>
      <c r="J412" s="12" t="str">
        <f t="shared" ca="1" si="47"/>
        <v>not include</v>
      </c>
    </row>
    <row r="413" spans="1:10" x14ac:dyDescent="0.2">
      <c r="A413" s="10">
        <f>IF(ISERROR(IF(A412=nper,"",A412+1))=TRUE,"",IF(A412=nper,"",A412+1))</f>
        <v>403</v>
      </c>
      <c r="B413" s="43">
        <f t="shared" si="48"/>
        <v>49459</v>
      </c>
      <c r="C413" s="46">
        <f>IF(A413="","",IF(OR(A413=nper,payment&gt;ROUND((1+rate)*G412,2)),ROUND((1+rate)*G412,2),payment))</f>
        <v>1574.78</v>
      </c>
      <c r="D413" s="28"/>
      <c r="E413" s="11">
        <f t="shared" si="42"/>
        <v>391.47</v>
      </c>
      <c r="F413" s="11">
        <f t="shared" si="43"/>
        <v>1183.31</v>
      </c>
      <c r="G413" s="11">
        <f t="shared" si="44"/>
        <v>338316.68</v>
      </c>
      <c r="H413" s="12">
        <f t="shared" si="45"/>
        <v>5</v>
      </c>
      <c r="I413" s="12">
        <f t="shared" si="46"/>
        <v>2035</v>
      </c>
      <c r="J413" s="12" t="str">
        <f t="shared" ca="1" si="47"/>
        <v>not include</v>
      </c>
    </row>
    <row r="414" spans="1:10" x14ac:dyDescent="0.2">
      <c r="A414" s="10">
        <f>IF(ISERROR(IF(A413=nper,"",A413+1))=TRUE,"",IF(A413=nper,"",A413+1))</f>
        <v>404</v>
      </c>
      <c r="B414" s="43">
        <f t="shared" si="48"/>
        <v>49473</v>
      </c>
      <c r="C414" s="46">
        <f>IF(A414="","",IF(OR(A414=nper,payment&gt;ROUND((1+rate)*G413,2)),ROUND((1+rate)*G413,2),payment))</f>
        <v>1574.78</v>
      </c>
      <c r="D414" s="28"/>
      <c r="E414" s="11">
        <f t="shared" si="42"/>
        <v>390.1</v>
      </c>
      <c r="F414" s="11">
        <f t="shared" si="43"/>
        <v>1184.6799999999998</v>
      </c>
      <c r="G414" s="11">
        <f t="shared" si="44"/>
        <v>337132</v>
      </c>
      <c r="H414" s="12">
        <f t="shared" si="45"/>
        <v>6</v>
      </c>
      <c r="I414" s="12">
        <f t="shared" si="46"/>
        <v>2035</v>
      </c>
      <c r="J414" s="12" t="str">
        <f t="shared" ca="1" si="47"/>
        <v>not include</v>
      </c>
    </row>
    <row r="415" spans="1:10" x14ac:dyDescent="0.2">
      <c r="A415" s="10">
        <f>IF(ISERROR(IF(A414=nper,"",A414+1))=TRUE,"",IF(A414=nper,"",A414+1))</f>
        <v>405</v>
      </c>
      <c r="B415" s="43">
        <f t="shared" si="48"/>
        <v>49487</v>
      </c>
      <c r="C415" s="46">
        <f>IF(A415="","",IF(OR(A415=nper,payment&gt;ROUND((1+rate)*G414,2)),ROUND((1+rate)*G414,2),payment))</f>
        <v>1574.78</v>
      </c>
      <c r="D415" s="28"/>
      <c r="E415" s="11">
        <f t="shared" si="42"/>
        <v>388.74</v>
      </c>
      <c r="F415" s="11">
        <f t="shared" si="43"/>
        <v>1186.04</v>
      </c>
      <c r="G415" s="11">
        <f t="shared" si="44"/>
        <v>335945.96</v>
      </c>
      <c r="H415" s="12">
        <f t="shared" si="45"/>
        <v>6</v>
      </c>
      <c r="I415" s="12">
        <f t="shared" si="46"/>
        <v>2035</v>
      </c>
      <c r="J415" s="12" t="str">
        <f t="shared" ca="1" si="47"/>
        <v>not include</v>
      </c>
    </row>
    <row r="416" spans="1:10" x14ac:dyDescent="0.2">
      <c r="A416" s="10">
        <f>IF(ISERROR(IF(A415=nper,"",A415+1))=TRUE,"",IF(A415=nper,"",A415+1))</f>
        <v>406</v>
      </c>
      <c r="B416" s="43">
        <f t="shared" si="48"/>
        <v>49501</v>
      </c>
      <c r="C416" s="46">
        <f>IF(A416="","",IF(OR(A416=nper,payment&gt;ROUND((1+rate)*G415,2)),ROUND((1+rate)*G415,2),payment))</f>
        <v>1574.78</v>
      </c>
      <c r="D416" s="28"/>
      <c r="E416" s="11">
        <f t="shared" si="42"/>
        <v>387.37</v>
      </c>
      <c r="F416" s="11">
        <f t="shared" si="43"/>
        <v>1187.4099999999999</v>
      </c>
      <c r="G416" s="11">
        <f t="shared" si="44"/>
        <v>334758.55000000005</v>
      </c>
      <c r="H416" s="12">
        <f t="shared" si="45"/>
        <v>7</v>
      </c>
      <c r="I416" s="12">
        <f t="shared" si="46"/>
        <v>2035</v>
      </c>
      <c r="J416" s="12" t="str">
        <f t="shared" ca="1" si="47"/>
        <v>not include</v>
      </c>
    </row>
    <row r="417" spans="1:10" x14ac:dyDescent="0.2">
      <c r="A417" s="10">
        <f>IF(ISERROR(IF(A416=nper,"",A416+1))=TRUE,"",IF(A416=nper,"",A416+1))</f>
        <v>407</v>
      </c>
      <c r="B417" s="43">
        <f t="shared" si="48"/>
        <v>49515</v>
      </c>
      <c r="C417" s="46">
        <f>IF(A417="","",IF(OR(A417=nper,payment&gt;ROUND((1+rate)*G416,2)),ROUND((1+rate)*G416,2),payment))</f>
        <v>1574.78</v>
      </c>
      <c r="D417" s="28"/>
      <c r="E417" s="11">
        <f t="shared" si="42"/>
        <v>386</v>
      </c>
      <c r="F417" s="11">
        <f t="shared" si="43"/>
        <v>1188.78</v>
      </c>
      <c r="G417" s="11">
        <f t="shared" si="44"/>
        <v>333569.77</v>
      </c>
      <c r="H417" s="12">
        <f t="shared" si="45"/>
        <v>7</v>
      </c>
      <c r="I417" s="12">
        <f t="shared" si="46"/>
        <v>2035</v>
      </c>
      <c r="J417" s="12" t="str">
        <f t="shared" ca="1" si="47"/>
        <v>not include</v>
      </c>
    </row>
    <row r="418" spans="1:10" x14ac:dyDescent="0.2">
      <c r="A418" s="10">
        <f>IF(ISERROR(IF(A417=nper,"",A417+1))=TRUE,"",IF(A417=nper,"",A417+1))</f>
        <v>408</v>
      </c>
      <c r="B418" s="43">
        <f t="shared" si="48"/>
        <v>49529</v>
      </c>
      <c r="C418" s="46">
        <f>IF(A418="","",IF(OR(A418=nper,payment&gt;ROUND((1+rate)*G417,2)),ROUND((1+rate)*G417,2),payment))</f>
        <v>1574.78</v>
      </c>
      <c r="D418" s="28"/>
      <c r="E418" s="11">
        <f t="shared" si="42"/>
        <v>384.63</v>
      </c>
      <c r="F418" s="11">
        <f t="shared" si="43"/>
        <v>1190.1500000000001</v>
      </c>
      <c r="G418" s="11">
        <f t="shared" si="44"/>
        <v>332379.62</v>
      </c>
      <c r="H418" s="12">
        <f t="shared" si="45"/>
        <v>8</v>
      </c>
      <c r="I418" s="12">
        <f t="shared" si="46"/>
        <v>2035</v>
      </c>
      <c r="J418" s="12" t="str">
        <f t="shared" ca="1" si="47"/>
        <v>not include</v>
      </c>
    </row>
    <row r="419" spans="1:10" x14ac:dyDescent="0.2">
      <c r="A419" s="10">
        <f>IF(ISERROR(IF(A418=nper,"",A418+1))=TRUE,"",IF(A418=nper,"",A418+1))</f>
        <v>409</v>
      </c>
      <c r="B419" s="43">
        <f t="shared" si="48"/>
        <v>49543</v>
      </c>
      <c r="C419" s="46">
        <f>IF(A419="","",IF(OR(A419=nper,payment&gt;ROUND((1+rate)*G418,2)),ROUND((1+rate)*G418,2),payment))</f>
        <v>1574.78</v>
      </c>
      <c r="D419" s="28"/>
      <c r="E419" s="11">
        <f t="shared" si="42"/>
        <v>383.26</v>
      </c>
      <c r="F419" s="11">
        <f t="shared" si="43"/>
        <v>1191.52</v>
      </c>
      <c r="G419" s="11">
        <f t="shared" si="44"/>
        <v>331188.09999999998</v>
      </c>
      <c r="H419" s="12">
        <f t="shared" si="45"/>
        <v>8</v>
      </c>
      <c r="I419" s="12">
        <f t="shared" si="46"/>
        <v>2035</v>
      </c>
      <c r="J419" s="12" t="str">
        <f t="shared" ca="1" si="47"/>
        <v>not include</v>
      </c>
    </row>
    <row r="420" spans="1:10" x14ac:dyDescent="0.2">
      <c r="A420" s="10">
        <f>IF(ISERROR(IF(A419=nper,"",A419+1))=TRUE,"",IF(A419=nper,"",A419+1))</f>
        <v>410</v>
      </c>
      <c r="B420" s="43">
        <f t="shared" si="48"/>
        <v>49557</v>
      </c>
      <c r="C420" s="46">
        <f>IF(A420="","",IF(OR(A420=nper,payment&gt;ROUND((1+rate)*G419,2)),ROUND((1+rate)*G419,2),payment))</f>
        <v>1574.78</v>
      </c>
      <c r="D420" s="28"/>
      <c r="E420" s="11">
        <f t="shared" si="42"/>
        <v>381.88</v>
      </c>
      <c r="F420" s="11">
        <f t="shared" si="43"/>
        <v>1192.9000000000001</v>
      </c>
      <c r="G420" s="11">
        <f t="shared" si="44"/>
        <v>329995.19999999995</v>
      </c>
      <c r="H420" s="12">
        <f t="shared" si="45"/>
        <v>9</v>
      </c>
      <c r="I420" s="12">
        <f t="shared" si="46"/>
        <v>2035</v>
      </c>
      <c r="J420" s="12" t="str">
        <f t="shared" ca="1" si="47"/>
        <v>not include</v>
      </c>
    </row>
    <row r="421" spans="1:10" x14ac:dyDescent="0.2">
      <c r="A421" s="10">
        <f>IF(ISERROR(IF(A420=nper,"",A420+1))=TRUE,"",IF(A420=nper,"",A420+1))</f>
        <v>411</v>
      </c>
      <c r="B421" s="43">
        <f t="shared" si="48"/>
        <v>49571</v>
      </c>
      <c r="C421" s="46">
        <f>IF(A421="","",IF(OR(A421=nper,payment&gt;ROUND((1+rate)*G420,2)),ROUND((1+rate)*G420,2),payment))</f>
        <v>1574.78</v>
      </c>
      <c r="D421" s="28"/>
      <c r="E421" s="11">
        <f t="shared" si="42"/>
        <v>380.51</v>
      </c>
      <c r="F421" s="11">
        <f t="shared" si="43"/>
        <v>1194.27</v>
      </c>
      <c r="G421" s="11">
        <f t="shared" si="44"/>
        <v>328800.92999999993</v>
      </c>
      <c r="H421" s="12">
        <f t="shared" si="45"/>
        <v>9</v>
      </c>
      <c r="I421" s="12">
        <f t="shared" si="46"/>
        <v>2035</v>
      </c>
      <c r="J421" s="12" t="str">
        <f t="shared" ca="1" si="47"/>
        <v>not include</v>
      </c>
    </row>
    <row r="422" spans="1:10" x14ac:dyDescent="0.2">
      <c r="A422" s="10">
        <f>IF(ISERROR(IF(A421=nper,"",A421+1))=TRUE,"",IF(A421=nper,"",A421+1))</f>
        <v>412</v>
      </c>
      <c r="B422" s="43">
        <f t="shared" si="48"/>
        <v>49585</v>
      </c>
      <c r="C422" s="46">
        <f>IF(A422="","",IF(OR(A422=nper,payment&gt;ROUND((1+rate)*G421,2)),ROUND((1+rate)*G421,2),payment))</f>
        <v>1574.78</v>
      </c>
      <c r="D422" s="28"/>
      <c r="E422" s="11">
        <f t="shared" si="42"/>
        <v>379.13</v>
      </c>
      <c r="F422" s="11">
        <f t="shared" si="43"/>
        <v>1195.6500000000001</v>
      </c>
      <c r="G422" s="11">
        <f t="shared" si="44"/>
        <v>327605.27999999991</v>
      </c>
      <c r="H422" s="12">
        <f t="shared" si="45"/>
        <v>10</v>
      </c>
      <c r="I422" s="12">
        <f t="shared" si="46"/>
        <v>2035</v>
      </c>
      <c r="J422" s="12" t="str">
        <f t="shared" ca="1" si="47"/>
        <v>not include</v>
      </c>
    </row>
    <row r="423" spans="1:10" x14ac:dyDescent="0.2">
      <c r="A423" s="10">
        <f>IF(ISERROR(IF(A422=nper,"",A422+1))=TRUE,"",IF(A422=nper,"",A422+1))</f>
        <v>413</v>
      </c>
      <c r="B423" s="43">
        <f t="shared" si="48"/>
        <v>49599</v>
      </c>
      <c r="C423" s="46">
        <f>IF(A423="","",IF(OR(A423=nper,payment&gt;ROUND((1+rate)*G422,2)),ROUND((1+rate)*G422,2),payment))</f>
        <v>1574.78</v>
      </c>
      <c r="D423" s="28"/>
      <c r="E423" s="11">
        <f t="shared" si="42"/>
        <v>377.75</v>
      </c>
      <c r="F423" s="11">
        <f t="shared" si="43"/>
        <v>1197.03</v>
      </c>
      <c r="G423" s="11">
        <f t="shared" si="44"/>
        <v>326408.24999999988</v>
      </c>
      <c r="H423" s="12">
        <f t="shared" si="45"/>
        <v>10</v>
      </c>
      <c r="I423" s="12">
        <f t="shared" si="46"/>
        <v>2035</v>
      </c>
      <c r="J423" s="12" t="str">
        <f t="shared" ca="1" si="47"/>
        <v>not include</v>
      </c>
    </row>
    <row r="424" spans="1:10" x14ac:dyDescent="0.2">
      <c r="A424" s="10">
        <f>IF(ISERROR(IF(A423=nper,"",A423+1))=TRUE,"",IF(A423=nper,"",A423+1))</f>
        <v>414</v>
      </c>
      <c r="B424" s="43">
        <f t="shared" si="48"/>
        <v>49613</v>
      </c>
      <c r="C424" s="46">
        <f>IF(A424="","",IF(OR(A424=nper,payment&gt;ROUND((1+rate)*G423,2)),ROUND((1+rate)*G423,2),payment))</f>
        <v>1574.78</v>
      </c>
      <c r="D424" s="28"/>
      <c r="E424" s="11">
        <f t="shared" si="42"/>
        <v>376.37</v>
      </c>
      <c r="F424" s="11">
        <f t="shared" si="43"/>
        <v>1198.4099999999999</v>
      </c>
      <c r="G424" s="11">
        <f t="shared" si="44"/>
        <v>325209.83999999991</v>
      </c>
      <c r="H424" s="12">
        <f t="shared" si="45"/>
        <v>10</v>
      </c>
      <c r="I424" s="12">
        <f t="shared" si="46"/>
        <v>2035</v>
      </c>
      <c r="J424" s="12" t="str">
        <f t="shared" ca="1" si="47"/>
        <v>not include</v>
      </c>
    </row>
    <row r="425" spans="1:10" x14ac:dyDescent="0.2">
      <c r="A425" s="10">
        <f>IF(ISERROR(IF(A424=nper,"",A424+1))=TRUE,"",IF(A424=nper,"",A424+1))</f>
        <v>415</v>
      </c>
      <c r="B425" s="43">
        <f t="shared" si="48"/>
        <v>49627</v>
      </c>
      <c r="C425" s="46">
        <f>IF(A425="","",IF(OR(A425=nper,payment&gt;ROUND((1+rate)*G424,2)),ROUND((1+rate)*G424,2),payment))</f>
        <v>1574.78</v>
      </c>
      <c r="D425" s="28"/>
      <c r="E425" s="11">
        <f t="shared" si="42"/>
        <v>374.99</v>
      </c>
      <c r="F425" s="11">
        <f t="shared" si="43"/>
        <v>1199.79</v>
      </c>
      <c r="G425" s="11">
        <f t="shared" si="44"/>
        <v>324010.04999999993</v>
      </c>
      <c r="H425" s="12">
        <f t="shared" si="45"/>
        <v>11</v>
      </c>
      <c r="I425" s="12">
        <f t="shared" si="46"/>
        <v>2035</v>
      </c>
      <c r="J425" s="12" t="str">
        <f t="shared" ca="1" si="47"/>
        <v>not include</v>
      </c>
    </row>
    <row r="426" spans="1:10" x14ac:dyDescent="0.2">
      <c r="A426" s="10">
        <f>IF(ISERROR(IF(A425=nper,"",A425+1))=TRUE,"",IF(A425=nper,"",A425+1))</f>
        <v>416</v>
      </c>
      <c r="B426" s="43">
        <f t="shared" si="48"/>
        <v>49641</v>
      </c>
      <c r="C426" s="46">
        <f>IF(A426="","",IF(OR(A426=nper,payment&gt;ROUND((1+rate)*G425,2)),ROUND((1+rate)*G425,2),payment))</f>
        <v>1574.78</v>
      </c>
      <c r="D426" s="28"/>
      <c r="E426" s="11">
        <f t="shared" si="42"/>
        <v>373.61</v>
      </c>
      <c r="F426" s="11">
        <f t="shared" si="43"/>
        <v>1201.17</v>
      </c>
      <c r="G426" s="11">
        <f t="shared" si="44"/>
        <v>322808.87999999995</v>
      </c>
      <c r="H426" s="12">
        <f t="shared" si="45"/>
        <v>11</v>
      </c>
      <c r="I426" s="12">
        <f t="shared" si="46"/>
        <v>2035</v>
      </c>
      <c r="J426" s="12" t="str">
        <f t="shared" ca="1" si="47"/>
        <v>not include</v>
      </c>
    </row>
    <row r="427" spans="1:10" x14ac:dyDescent="0.2">
      <c r="A427" s="10">
        <f>IF(ISERROR(IF(A426=nper,"",A426+1))=TRUE,"",IF(A426=nper,"",A426+1))</f>
        <v>417</v>
      </c>
      <c r="B427" s="43">
        <f t="shared" si="48"/>
        <v>49655</v>
      </c>
      <c r="C427" s="46">
        <f>IF(A427="","",IF(OR(A427=nper,payment&gt;ROUND((1+rate)*G426,2)),ROUND((1+rate)*G426,2),payment))</f>
        <v>1574.78</v>
      </c>
      <c r="D427" s="28"/>
      <c r="E427" s="11">
        <f t="shared" si="42"/>
        <v>372.22</v>
      </c>
      <c r="F427" s="11">
        <f t="shared" si="43"/>
        <v>1202.56</v>
      </c>
      <c r="G427" s="11">
        <f t="shared" si="44"/>
        <v>321606.31999999995</v>
      </c>
      <c r="H427" s="12">
        <f t="shared" si="45"/>
        <v>12</v>
      </c>
      <c r="I427" s="12">
        <f t="shared" si="46"/>
        <v>2035</v>
      </c>
      <c r="J427" s="12" t="str">
        <f t="shared" ca="1" si="47"/>
        <v>not include</v>
      </c>
    </row>
    <row r="428" spans="1:10" x14ac:dyDescent="0.2">
      <c r="A428" s="10">
        <f>IF(ISERROR(IF(A427=nper,"",A427+1))=TRUE,"",IF(A427=nper,"",A427+1))</f>
        <v>418</v>
      </c>
      <c r="B428" s="43">
        <f t="shared" si="48"/>
        <v>49669</v>
      </c>
      <c r="C428" s="46">
        <f>IF(A428="","",IF(OR(A428=nper,payment&gt;ROUND((1+rate)*G427,2)),ROUND((1+rate)*G427,2),payment))</f>
        <v>1574.78</v>
      </c>
      <c r="D428" s="28"/>
      <c r="E428" s="11">
        <f t="shared" si="42"/>
        <v>370.83</v>
      </c>
      <c r="F428" s="11">
        <f t="shared" si="43"/>
        <v>1203.95</v>
      </c>
      <c r="G428" s="11">
        <f t="shared" si="44"/>
        <v>320402.36999999994</v>
      </c>
      <c r="H428" s="12">
        <f t="shared" si="45"/>
        <v>12</v>
      </c>
      <c r="I428" s="12">
        <f t="shared" si="46"/>
        <v>2035</v>
      </c>
      <c r="J428" s="12" t="str">
        <f t="shared" ca="1" si="47"/>
        <v>not include</v>
      </c>
    </row>
    <row r="429" spans="1:10" x14ac:dyDescent="0.2">
      <c r="A429" s="10">
        <f>IF(ISERROR(IF(A428=nper,"",A428+1))=TRUE,"",IF(A428=nper,"",A428+1))</f>
        <v>419</v>
      </c>
      <c r="B429" s="43">
        <f t="shared" si="48"/>
        <v>49683</v>
      </c>
      <c r="C429" s="46">
        <f>IF(A429="","",IF(OR(A429=nper,payment&gt;ROUND((1+rate)*G428,2)),ROUND((1+rate)*G428,2),payment))</f>
        <v>1574.78</v>
      </c>
      <c r="D429" s="28"/>
      <c r="E429" s="11">
        <f t="shared" si="42"/>
        <v>369.45</v>
      </c>
      <c r="F429" s="11">
        <f t="shared" si="43"/>
        <v>1205.33</v>
      </c>
      <c r="G429" s="11">
        <f t="shared" si="44"/>
        <v>319197.03999999992</v>
      </c>
      <c r="H429" s="12">
        <f t="shared" si="45"/>
        <v>1</v>
      </c>
      <c r="I429" s="12">
        <f t="shared" si="46"/>
        <v>2036</v>
      </c>
      <c r="J429" s="12" t="str">
        <f t="shared" ca="1" si="47"/>
        <v>not include</v>
      </c>
    </row>
    <row r="430" spans="1:10" x14ac:dyDescent="0.2">
      <c r="A430" s="10">
        <f>IF(ISERROR(IF(A429=nper,"",A429+1))=TRUE,"",IF(A429=nper,"",A429+1))</f>
        <v>420</v>
      </c>
      <c r="B430" s="43">
        <f t="shared" si="48"/>
        <v>49697</v>
      </c>
      <c r="C430" s="46">
        <f>IF(A430="","",IF(OR(A430=nper,payment&gt;ROUND((1+rate)*G429,2)),ROUND((1+rate)*G429,2),payment))</f>
        <v>1574.78</v>
      </c>
      <c r="D430" s="28"/>
      <c r="E430" s="11">
        <f t="shared" si="42"/>
        <v>368.06</v>
      </c>
      <c r="F430" s="11">
        <f t="shared" si="43"/>
        <v>1206.72</v>
      </c>
      <c r="G430" s="11">
        <f t="shared" si="44"/>
        <v>317990.31999999995</v>
      </c>
      <c r="H430" s="12">
        <f t="shared" si="45"/>
        <v>1</v>
      </c>
      <c r="I430" s="12">
        <f t="shared" si="46"/>
        <v>2036</v>
      </c>
      <c r="J430" s="12" t="str">
        <f t="shared" ca="1" si="47"/>
        <v>not include</v>
      </c>
    </row>
    <row r="431" spans="1:10" x14ac:dyDescent="0.2">
      <c r="A431" s="10">
        <f>IF(ISERROR(IF(A430=nper,"",A430+1))=TRUE,"",IF(A430=nper,"",A430+1))</f>
        <v>421</v>
      </c>
      <c r="B431" s="43">
        <f t="shared" si="48"/>
        <v>49711</v>
      </c>
      <c r="C431" s="46">
        <f>IF(A431="","",IF(OR(A431=nper,payment&gt;ROUND((1+rate)*G430,2)),ROUND((1+rate)*G430,2),payment))</f>
        <v>1574.78</v>
      </c>
      <c r="D431" s="28"/>
      <c r="E431" s="11">
        <f t="shared" si="42"/>
        <v>366.67</v>
      </c>
      <c r="F431" s="11">
        <f t="shared" si="43"/>
        <v>1208.1099999999999</v>
      </c>
      <c r="G431" s="11">
        <f t="shared" si="44"/>
        <v>316782.20999999996</v>
      </c>
      <c r="H431" s="12">
        <f t="shared" si="45"/>
        <v>2</v>
      </c>
      <c r="I431" s="12">
        <f t="shared" si="46"/>
        <v>2036</v>
      </c>
      <c r="J431" s="12" t="str">
        <f t="shared" ca="1" si="47"/>
        <v>not include</v>
      </c>
    </row>
    <row r="432" spans="1:10" x14ac:dyDescent="0.2">
      <c r="A432" s="10">
        <f>IF(ISERROR(IF(A431=nper,"",A431+1))=TRUE,"",IF(A431=nper,"",A431+1))</f>
        <v>422</v>
      </c>
      <c r="B432" s="43">
        <f t="shared" si="48"/>
        <v>49725</v>
      </c>
      <c r="C432" s="46">
        <f>IF(A432="","",IF(OR(A432=nper,payment&gt;ROUND((1+rate)*G431,2)),ROUND((1+rate)*G431,2),payment))</f>
        <v>1574.78</v>
      </c>
      <c r="D432" s="28"/>
      <c r="E432" s="11">
        <f t="shared" si="42"/>
        <v>365.27</v>
      </c>
      <c r="F432" s="11">
        <f t="shared" si="43"/>
        <v>1209.51</v>
      </c>
      <c r="G432" s="11">
        <f t="shared" si="44"/>
        <v>315572.69999999995</v>
      </c>
      <c r="H432" s="12">
        <f t="shared" si="45"/>
        <v>2</v>
      </c>
      <c r="I432" s="12">
        <f t="shared" si="46"/>
        <v>2036</v>
      </c>
      <c r="J432" s="12" t="str">
        <f t="shared" ca="1" si="47"/>
        <v>not include</v>
      </c>
    </row>
    <row r="433" spans="1:10" x14ac:dyDescent="0.2">
      <c r="A433" s="10">
        <f>IF(ISERROR(IF(A432=nper,"",A432+1))=TRUE,"",IF(A432=nper,"",A432+1))</f>
        <v>423</v>
      </c>
      <c r="B433" s="43">
        <f t="shared" si="48"/>
        <v>49739</v>
      </c>
      <c r="C433" s="46">
        <f>IF(A433="","",IF(OR(A433=nper,payment&gt;ROUND((1+rate)*G432,2)),ROUND((1+rate)*G432,2),payment))</f>
        <v>1574.78</v>
      </c>
      <c r="D433" s="28"/>
      <c r="E433" s="11">
        <f t="shared" si="42"/>
        <v>363.88</v>
      </c>
      <c r="F433" s="11">
        <f t="shared" si="43"/>
        <v>1210.9000000000001</v>
      </c>
      <c r="G433" s="11">
        <f t="shared" si="44"/>
        <v>314361.79999999993</v>
      </c>
      <c r="H433" s="12">
        <f t="shared" si="45"/>
        <v>3</v>
      </c>
      <c r="I433" s="12">
        <f t="shared" si="46"/>
        <v>2036</v>
      </c>
      <c r="J433" s="12" t="str">
        <f t="shared" ca="1" si="47"/>
        <v>not include</v>
      </c>
    </row>
    <row r="434" spans="1:10" x14ac:dyDescent="0.2">
      <c r="A434" s="10">
        <f>IF(ISERROR(IF(A433=nper,"",A433+1))=TRUE,"",IF(A433=nper,"",A433+1))</f>
        <v>424</v>
      </c>
      <c r="B434" s="43">
        <f t="shared" si="48"/>
        <v>49753</v>
      </c>
      <c r="C434" s="46">
        <f>IF(A434="","",IF(OR(A434=nper,payment&gt;ROUND((1+rate)*G433,2)),ROUND((1+rate)*G433,2),payment))</f>
        <v>1574.78</v>
      </c>
      <c r="D434" s="28"/>
      <c r="E434" s="11">
        <f t="shared" si="42"/>
        <v>362.48</v>
      </c>
      <c r="F434" s="11">
        <f t="shared" si="43"/>
        <v>1212.3</v>
      </c>
      <c r="G434" s="11">
        <f t="shared" si="44"/>
        <v>313149.49999999994</v>
      </c>
      <c r="H434" s="12">
        <f t="shared" si="45"/>
        <v>3</v>
      </c>
      <c r="I434" s="12">
        <f t="shared" si="46"/>
        <v>2036</v>
      </c>
      <c r="J434" s="12" t="str">
        <f t="shared" ca="1" si="47"/>
        <v>not include</v>
      </c>
    </row>
    <row r="435" spans="1:10" x14ac:dyDescent="0.2">
      <c r="A435" s="10">
        <f>IF(ISERROR(IF(A434=nper,"",A434+1))=TRUE,"",IF(A434=nper,"",A434+1))</f>
        <v>425</v>
      </c>
      <c r="B435" s="43">
        <f t="shared" si="48"/>
        <v>49767</v>
      </c>
      <c r="C435" s="46">
        <f>IF(A435="","",IF(OR(A435=nper,payment&gt;ROUND((1+rate)*G434,2)),ROUND((1+rate)*G434,2),payment))</f>
        <v>1574.78</v>
      </c>
      <c r="D435" s="28"/>
      <c r="E435" s="11">
        <f t="shared" si="42"/>
        <v>361.08</v>
      </c>
      <c r="F435" s="11">
        <f t="shared" si="43"/>
        <v>1213.7</v>
      </c>
      <c r="G435" s="11">
        <f t="shared" si="44"/>
        <v>311935.79999999993</v>
      </c>
      <c r="H435" s="12">
        <f t="shared" si="45"/>
        <v>4</v>
      </c>
      <c r="I435" s="12">
        <f t="shared" si="46"/>
        <v>2036</v>
      </c>
      <c r="J435" s="12" t="str">
        <f t="shared" ca="1" si="47"/>
        <v>not include</v>
      </c>
    </row>
    <row r="436" spans="1:10" x14ac:dyDescent="0.2">
      <c r="A436" s="10">
        <f>IF(ISERROR(IF(A435=nper,"",A435+1))=TRUE,"",IF(A435=nper,"",A435+1))</f>
        <v>426</v>
      </c>
      <c r="B436" s="43">
        <f t="shared" si="48"/>
        <v>49781</v>
      </c>
      <c r="C436" s="46">
        <f>IF(A436="","",IF(OR(A436=nper,payment&gt;ROUND((1+rate)*G435,2)),ROUND((1+rate)*G435,2),payment))</f>
        <v>1574.78</v>
      </c>
      <c r="D436" s="28"/>
      <c r="E436" s="11">
        <f t="shared" si="42"/>
        <v>359.68</v>
      </c>
      <c r="F436" s="11">
        <f t="shared" si="43"/>
        <v>1215.0999999999999</v>
      </c>
      <c r="G436" s="11">
        <f t="shared" si="44"/>
        <v>310720.69999999995</v>
      </c>
      <c r="H436" s="12">
        <f t="shared" si="45"/>
        <v>4</v>
      </c>
      <c r="I436" s="12">
        <f t="shared" si="46"/>
        <v>2036</v>
      </c>
      <c r="J436" s="12" t="str">
        <f t="shared" ca="1" si="47"/>
        <v>not include</v>
      </c>
    </row>
    <row r="437" spans="1:10" x14ac:dyDescent="0.2">
      <c r="A437" s="10">
        <f>IF(ISERROR(IF(A436=nper,"",A436+1))=TRUE,"",IF(A436=nper,"",A436+1))</f>
        <v>427</v>
      </c>
      <c r="B437" s="43">
        <f t="shared" si="48"/>
        <v>49795</v>
      </c>
      <c r="C437" s="46">
        <f>IF(A437="","",IF(OR(A437=nper,payment&gt;ROUND((1+rate)*G436,2)),ROUND((1+rate)*G436,2),payment))</f>
        <v>1574.78</v>
      </c>
      <c r="D437" s="28"/>
      <c r="E437" s="11">
        <f t="shared" si="42"/>
        <v>358.28</v>
      </c>
      <c r="F437" s="11">
        <f t="shared" si="43"/>
        <v>1216.5</v>
      </c>
      <c r="G437" s="11">
        <f t="shared" si="44"/>
        <v>309504.19999999995</v>
      </c>
      <c r="H437" s="12">
        <f t="shared" si="45"/>
        <v>4</v>
      </c>
      <c r="I437" s="12">
        <f t="shared" si="46"/>
        <v>2036</v>
      </c>
      <c r="J437" s="12" t="str">
        <f t="shared" ca="1" si="47"/>
        <v>not include</v>
      </c>
    </row>
    <row r="438" spans="1:10" x14ac:dyDescent="0.2">
      <c r="A438" s="10">
        <f>IF(ISERROR(IF(A437=nper,"",A437+1))=TRUE,"",IF(A437=nper,"",A437+1))</f>
        <v>428</v>
      </c>
      <c r="B438" s="43">
        <f t="shared" si="48"/>
        <v>49809</v>
      </c>
      <c r="C438" s="46">
        <f>IF(A438="","",IF(OR(A438=nper,payment&gt;ROUND((1+rate)*G437,2)),ROUND((1+rate)*G437,2),payment))</f>
        <v>1574.78</v>
      </c>
      <c r="D438" s="28"/>
      <c r="E438" s="11">
        <f t="shared" si="42"/>
        <v>356.88</v>
      </c>
      <c r="F438" s="11">
        <f t="shared" si="43"/>
        <v>1217.9000000000001</v>
      </c>
      <c r="G438" s="11">
        <f t="shared" si="44"/>
        <v>308286.29999999993</v>
      </c>
      <c r="H438" s="12">
        <f t="shared" si="45"/>
        <v>5</v>
      </c>
      <c r="I438" s="12">
        <f t="shared" si="46"/>
        <v>2036</v>
      </c>
      <c r="J438" s="12" t="str">
        <f t="shared" ca="1" si="47"/>
        <v>not include</v>
      </c>
    </row>
    <row r="439" spans="1:10" x14ac:dyDescent="0.2">
      <c r="A439" s="10">
        <f>IF(ISERROR(IF(A438=nper,"",A438+1))=TRUE,"",IF(A438=nper,"",A438+1))</f>
        <v>429</v>
      </c>
      <c r="B439" s="43">
        <f t="shared" si="48"/>
        <v>49823</v>
      </c>
      <c r="C439" s="46">
        <f>IF(A439="","",IF(OR(A439=nper,payment&gt;ROUND((1+rate)*G438,2)),ROUND((1+rate)*G438,2),payment))</f>
        <v>1574.78</v>
      </c>
      <c r="D439" s="28"/>
      <c r="E439" s="11">
        <f t="shared" si="42"/>
        <v>355.48</v>
      </c>
      <c r="F439" s="11">
        <f t="shared" si="43"/>
        <v>1219.3</v>
      </c>
      <c r="G439" s="11">
        <f t="shared" si="44"/>
        <v>307066.99999999994</v>
      </c>
      <c r="H439" s="12">
        <f t="shared" si="45"/>
        <v>5</v>
      </c>
      <c r="I439" s="12">
        <f t="shared" si="46"/>
        <v>2036</v>
      </c>
      <c r="J439" s="12" t="str">
        <f t="shared" ca="1" si="47"/>
        <v>not include</v>
      </c>
    </row>
    <row r="440" spans="1:10" x14ac:dyDescent="0.2">
      <c r="A440" s="10">
        <f>IF(ISERROR(IF(A439=nper,"",A439+1))=TRUE,"",IF(A439=nper,"",A439+1))</f>
        <v>430</v>
      </c>
      <c r="B440" s="43">
        <f t="shared" si="48"/>
        <v>49837</v>
      </c>
      <c r="C440" s="46">
        <f>IF(A440="","",IF(OR(A440=nper,payment&gt;ROUND((1+rate)*G439,2)),ROUND((1+rate)*G439,2),payment))</f>
        <v>1574.78</v>
      </c>
      <c r="D440" s="28"/>
      <c r="E440" s="11">
        <f t="shared" si="42"/>
        <v>354.07</v>
      </c>
      <c r="F440" s="11">
        <f t="shared" si="43"/>
        <v>1220.71</v>
      </c>
      <c r="G440" s="11">
        <f t="shared" si="44"/>
        <v>305846.28999999992</v>
      </c>
      <c r="H440" s="12">
        <f t="shared" si="45"/>
        <v>6</v>
      </c>
      <c r="I440" s="12">
        <f t="shared" si="46"/>
        <v>2036</v>
      </c>
      <c r="J440" s="12" t="str">
        <f t="shared" ca="1" si="47"/>
        <v>not include</v>
      </c>
    </row>
    <row r="441" spans="1:10" x14ac:dyDescent="0.2">
      <c r="A441" s="10">
        <f>IF(ISERROR(IF(A440=nper,"",A440+1))=TRUE,"",IF(A440=nper,"",A440+1))</f>
        <v>431</v>
      </c>
      <c r="B441" s="43">
        <f t="shared" si="48"/>
        <v>49851</v>
      </c>
      <c r="C441" s="46">
        <f>IF(A441="","",IF(OR(A441=nper,payment&gt;ROUND((1+rate)*G440,2)),ROUND((1+rate)*G440,2),payment))</f>
        <v>1574.78</v>
      </c>
      <c r="D441" s="28"/>
      <c r="E441" s="11">
        <f t="shared" si="42"/>
        <v>352.66</v>
      </c>
      <c r="F441" s="11">
        <f t="shared" si="43"/>
        <v>1222.1199999999999</v>
      </c>
      <c r="G441" s="11">
        <f t="shared" si="44"/>
        <v>304624.16999999993</v>
      </c>
      <c r="H441" s="12">
        <f t="shared" si="45"/>
        <v>6</v>
      </c>
      <c r="I441" s="12">
        <f t="shared" si="46"/>
        <v>2036</v>
      </c>
      <c r="J441" s="12" t="str">
        <f t="shared" ca="1" si="47"/>
        <v>not include</v>
      </c>
    </row>
    <row r="442" spans="1:10" x14ac:dyDescent="0.2">
      <c r="A442" s="10">
        <f>IF(ISERROR(IF(A441=nper,"",A441+1))=TRUE,"",IF(A441=nper,"",A441+1))</f>
        <v>432</v>
      </c>
      <c r="B442" s="43">
        <f t="shared" si="48"/>
        <v>49865</v>
      </c>
      <c r="C442" s="46">
        <f>IF(A442="","",IF(OR(A442=nper,payment&gt;ROUND((1+rate)*G441,2)),ROUND((1+rate)*G441,2),payment))</f>
        <v>1574.78</v>
      </c>
      <c r="D442" s="28"/>
      <c r="E442" s="11">
        <f t="shared" si="42"/>
        <v>351.25</v>
      </c>
      <c r="F442" s="11">
        <f t="shared" si="43"/>
        <v>1223.53</v>
      </c>
      <c r="G442" s="11">
        <f t="shared" si="44"/>
        <v>303400.6399999999</v>
      </c>
      <c r="H442" s="12">
        <f t="shared" si="45"/>
        <v>7</v>
      </c>
      <c r="I442" s="12">
        <f t="shared" si="46"/>
        <v>2036</v>
      </c>
      <c r="J442" s="12" t="str">
        <f t="shared" ca="1" si="47"/>
        <v>not include</v>
      </c>
    </row>
    <row r="443" spans="1:10" x14ac:dyDescent="0.2">
      <c r="A443" s="10">
        <f>IF(ISERROR(IF(A442=nper,"",A442+1))=TRUE,"",IF(A442=nper,"",A442+1))</f>
        <v>433</v>
      </c>
      <c r="B443" s="43">
        <f t="shared" si="48"/>
        <v>49879</v>
      </c>
      <c r="C443" s="46">
        <f>IF(A443="","",IF(OR(A443=nper,payment&gt;ROUND((1+rate)*G442,2)),ROUND((1+rate)*G442,2),payment))</f>
        <v>1574.78</v>
      </c>
      <c r="D443" s="28"/>
      <c r="E443" s="11">
        <f t="shared" si="42"/>
        <v>349.84</v>
      </c>
      <c r="F443" s="11">
        <f t="shared" si="43"/>
        <v>1224.94</v>
      </c>
      <c r="G443" s="11">
        <f t="shared" si="44"/>
        <v>302175.6999999999</v>
      </c>
      <c r="H443" s="12">
        <f t="shared" si="45"/>
        <v>7</v>
      </c>
      <c r="I443" s="12">
        <f t="shared" si="46"/>
        <v>2036</v>
      </c>
      <c r="J443" s="12" t="str">
        <f t="shared" ca="1" si="47"/>
        <v>not include</v>
      </c>
    </row>
    <row r="444" spans="1:10" x14ac:dyDescent="0.2">
      <c r="A444" s="10">
        <f>IF(ISERROR(IF(A443=nper,"",A443+1))=TRUE,"",IF(A443=nper,"",A443+1))</f>
        <v>434</v>
      </c>
      <c r="B444" s="43">
        <f t="shared" si="48"/>
        <v>49893</v>
      </c>
      <c r="C444" s="46">
        <f>IF(A444="","",IF(OR(A444=nper,payment&gt;ROUND((1+rate)*G443,2)),ROUND((1+rate)*G443,2),payment))</f>
        <v>1574.78</v>
      </c>
      <c r="D444" s="28"/>
      <c r="E444" s="11">
        <f t="shared" si="42"/>
        <v>348.43</v>
      </c>
      <c r="F444" s="11">
        <f t="shared" si="43"/>
        <v>1226.3499999999999</v>
      </c>
      <c r="G444" s="11">
        <f t="shared" si="44"/>
        <v>300949.34999999992</v>
      </c>
      <c r="H444" s="12">
        <f t="shared" si="45"/>
        <v>8</v>
      </c>
      <c r="I444" s="12">
        <f t="shared" si="46"/>
        <v>2036</v>
      </c>
      <c r="J444" s="12" t="str">
        <f t="shared" ca="1" si="47"/>
        <v>not include</v>
      </c>
    </row>
    <row r="445" spans="1:10" x14ac:dyDescent="0.2">
      <c r="A445" s="10">
        <f>IF(ISERROR(IF(A444=nper,"",A444+1))=TRUE,"",IF(A444=nper,"",A444+1))</f>
        <v>435</v>
      </c>
      <c r="B445" s="43">
        <f t="shared" si="48"/>
        <v>49907</v>
      </c>
      <c r="C445" s="46">
        <f>IF(A445="","",IF(OR(A445=nper,payment&gt;ROUND((1+rate)*G444,2)),ROUND((1+rate)*G444,2),payment))</f>
        <v>1574.78</v>
      </c>
      <c r="D445" s="28"/>
      <c r="E445" s="11">
        <f t="shared" si="42"/>
        <v>347.02</v>
      </c>
      <c r="F445" s="11">
        <f t="shared" si="43"/>
        <v>1227.76</v>
      </c>
      <c r="G445" s="11">
        <f t="shared" si="44"/>
        <v>299721.58999999991</v>
      </c>
      <c r="H445" s="12">
        <f t="shared" si="45"/>
        <v>8</v>
      </c>
      <c r="I445" s="12">
        <f t="shared" si="46"/>
        <v>2036</v>
      </c>
      <c r="J445" s="12" t="str">
        <f t="shared" ca="1" si="47"/>
        <v>not include</v>
      </c>
    </row>
    <row r="446" spans="1:10" x14ac:dyDescent="0.2">
      <c r="A446" s="10">
        <f>IF(ISERROR(IF(A445=nper,"",A445+1))=TRUE,"",IF(A445=nper,"",A445+1))</f>
        <v>436</v>
      </c>
      <c r="B446" s="43">
        <f t="shared" si="48"/>
        <v>49921</v>
      </c>
      <c r="C446" s="46">
        <f>IF(A446="","",IF(OR(A446=nper,payment&gt;ROUND((1+rate)*G445,2)),ROUND((1+rate)*G445,2),payment))</f>
        <v>1574.78</v>
      </c>
      <c r="D446" s="28"/>
      <c r="E446" s="11">
        <f t="shared" si="42"/>
        <v>345.6</v>
      </c>
      <c r="F446" s="11">
        <f t="shared" si="43"/>
        <v>1229.1799999999998</v>
      </c>
      <c r="G446" s="11">
        <f t="shared" si="44"/>
        <v>298492.40999999992</v>
      </c>
      <c r="H446" s="12">
        <f t="shared" si="45"/>
        <v>9</v>
      </c>
      <c r="I446" s="12">
        <f t="shared" si="46"/>
        <v>2036</v>
      </c>
      <c r="J446" s="12" t="str">
        <f t="shared" ca="1" si="47"/>
        <v>not include</v>
      </c>
    </row>
    <row r="447" spans="1:10" x14ac:dyDescent="0.2">
      <c r="A447" s="10">
        <f>IF(ISERROR(IF(A446=nper,"",A446+1))=TRUE,"",IF(A446=nper,"",A446+1))</f>
        <v>437</v>
      </c>
      <c r="B447" s="43">
        <f t="shared" si="48"/>
        <v>49935</v>
      </c>
      <c r="C447" s="46">
        <f>IF(A447="","",IF(OR(A447=nper,payment&gt;ROUND((1+rate)*G446,2)),ROUND((1+rate)*G446,2),payment))</f>
        <v>1574.78</v>
      </c>
      <c r="D447" s="28"/>
      <c r="E447" s="11">
        <f t="shared" si="42"/>
        <v>344.18</v>
      </c>
      <c r="F447" s="11">
        <f t="shared" si="43"/>
        <v>1230.5999999999999</v>
      </c>
      <c r="G447" s="11">
        <f t="shared" si="44"/>
        <v>297261.80999999994</v>
      </c>
      <c r="H447" s="12">
        <f t="shared" si="45"/>
        <v>9</v>
      </c>
      <c r="I447" s="12">
        <f t="shared" si="46"/>
        <v>2036</v>
      </c>
      <c r="J447" s="12" t="str">
        <f t="shared" ca="1" si="47"/>
        <v>not include</v>
      </c>
    </row>
    <row r="448" spans="1:10" x14ac:dyDescent="0.2">
      <c r="A448" s="10">
        <f>IF(ISERROR(IF(A447=nper,"",A447+1))=TRUE,"",IF(A447=nper,"",A447+1))</f>
        <v>438</v>
      </c>
      <c r="B448" s="43">
        <f t="shared" si="48"/>
        <v>49949</v>
      </c>
      <c r="C448" s="46">
        <f>IF(A448="","",IF(OR(A448=nper,payment&gt;ROUND((1+rate)*G447,2)),ROUND((1+rate)*G447,2),payment))</f>
        <v>1574.78</v>
      </c>
      <c r="D448" s="28"/>
      <c r="E448" s="11">
        <f t="shared" si="42"/>
        <v>342.76</v>
      </c>
      <c r="F448" s="11">
        <f t="shared" si="43"/>
        <v>1232.02</v>
      </c>
      <c r="G448" s="11">
        <f t="shared" si="44"/>
        <v>296029.78999999992</v>
      </c>
      <c r="H448" s="12">
        <f t="shared" si="45"/>
        <v>10</v>
      </c>
      <c r="I448" s="12">
        <f t="shared" si="46"/>
        <v>2036</v>
      </c>
      <c r="J448" s="12" t="str">
        <f t="shared" ca="1" si="47"/>
        <v>not include</v>
      </c>
    </row>
    <row r="449" spans="1:10" x14ac:dyDescent="0.2">
      <c r="A449" s="10">
        <f>IF(ISERROR(IF(A448=nper,"",A448+1))=TRUE,"",IF(A448=nper,"",A448+1))</f>
        <v>439</v>
      </c>
      <c r="B449" s="43">
        <f t="shared" si="48"/>
        <v>49963</v>
      </c>
      <c r="C449" s="46">
        <f>IF(A449="","",IF(OR(A449=nper,payment&gt;ROUND((1+rate)*G448,2)),ROUND((1+rate)*G448,2),payment))</f>
        <v>1574.78</v>
      </c>
      <c r="D449" s="28"/>
      <c r="E449" s="11">
        <f t="shared" si="42"/>
        <v>341.34</v>
      </c>
      <c r="F449" s="11">
        <f t="shared" si="43"/>
        <v>1233.44</v>
      </c>
      <c r="G449" s="11">
        <f t="shared" si="44"/>
        <v>294796.34999999992</v>
      </c>
      <c r="H449" s="12">
        <f t="shared" si="45"/>
        <v>10</v>
      </c>
      <c r="I449" s="12">
        <f t="shared" si="46"/>
        <v>2036</v>
      </c>
      <c r="J449" s="12" t="str">
        <f t="shared" ca="1" si="47"/>
        <v>not include</v>
      </c>
    </row>
    <row r="450" spans="1:10" x14ac:dyDescent="0.2">
      <c r="A450" s="10">
        <f>IF(ISERROR(IF(A449=nper,"",A449+1))=TRUE,"",IF(A449=nper,"",A449+1))</f>
        <v>440</v>
      </c>
      <c r="B450" s="43">
        <f t="shared" si="48"/>
        <v>49977</v>
      </c>
      <c r="C450" s="46">
        <f>IF(A450="","",IF(OR(A450=nper,payment&gt;ROUND((1+rate)*G449,2)),ROUND((1+rate)*G449,2),payment))</f>
        <v>1574.78</v>
      </c>
      <c r="D450" s="28"/>
      <c r="E450" s="11">
        <f t="shared" si="42"/>
        <v>339.92</v>
      </c>
      <c r="F450" s="11">
        <f t="shared" si="43"/>
        <v>1234.8599999999999</v>
      </c>
      <c r="G450" s="11">
        <f t="shared" si="44"/>
        <v>293561.48999999993</v>
      </c>
      <c r="H450" s="12">
        <f t="shared" si="45"/>
        <v>10</v>
      </c>
      <c r="I450" s="12">
        <f t="shared" si="46"/>
        <v>2036</v>
      </c>
      <c r="J450" s="12" t="str">
        <f t="shared" ca="1" si="47"/>
        <v>not include</v>
      </c>
    </row>
    <row r="451" spans="1:10" x14ac:dyDescent="0.2">
      <c r="A451" s="10">
        <f>IF(ISERROR(IF(A450=nper,"",A450+1))=TRUE,"",IF(A450=nper,"",A450+1))</f>
        <v>441</v>
      </c>
      <c r="B451" s="43">
        <f t="shared" si="48"/>
        <v>49991</v>
      </c>
      <c r="C451" s="46">
        <f>IF(A451="","",IF(OR(A451=nper,payment&gt;ROUND((1+rate)*G450,2)),ROUND((1+rate)*G450,2),payment))</f>
        <v>1574.78</v>
      </c>
      <c r="D451" s="28"/>
      <c r="E451" s="11">
        <f t="shared" si="42"/>
        <v>338.5</v>
      </c>
      <c r="F451" s="11">
        <f t="shared" si="43"/>
        <v>1236.28</v>
      </c>
      <c r="G451" s="11">
        <f t="shared" si="44"/>
        <v>292325.2099999999</v>
      </c>
      <c r="H451" s="12">
        <f t="shared" si="45"/>
        <v>11</v>
      </c>
      <c r="I451" s="12">
        <f t="shared" si="46"/>
        <v>2036</v>
      </c>
      <c r="J451" s="12" t="str">
        <f t="shared" ca="1" si="47"/>
        <v>not include</v>
      </c>
    </row>
    <row r="452" spans="1:10" x14ac:dyDescent="0.2">
      <c r="A452" s="10">
        <f>IF(ISERROR(IF(A451=nper,"",A451+1))=TRUE,"",IF(A451=nper,"",A451+1))</f>
        <v>442</v>
      </c>
      <c r="B452" s="43">
        <f t="shared" si="48"/>
        <v>50005</v>
      </c>
      <c r="C452" s="46">
        <f>IF(A452="","",IF(OR(A452=nper,payment&gt;ROUND((1+rate)*G451,2)),ROUND((1+rate)*G451,2),payment))</f>
        <v>1574.78</v>
      </c>
      <c r="D452" s="28"/>
      <c r="E452" s="11">
        <f t="shared" si="42"/>
        <v>337.07</v>
      </c>
      <c r="F452" s="11">
        <f t="shared" si="43"/>
        <v>1237.71</v>
      </c>
      <c r="G452" s="11">
        <f t="shared" si="44"/>
        <v>291087.49999999988</v>
      </c>
      <c r="H452" s="12">
        <f t="shared" si="45"/>
        <v>11</v>
      </c>
      <c r="I452" s="12">
        <f t="shared" si="46"/>
        <v>2036</v>
      </c>
      <c r="J452" s="12" t="str">
        <f t="shared" ca="1" si="47"/>
        <v>not include</v>
      </c>
    </row>
    <row r="453" spans="1:10" x14ac:dyDescent="0.2">
      <c r="A453" s="10">
        <f>IF(ISERROR(IF(A452=nper,"",A452+1))=TRUE,"",IF(A452=nper,"",A452+1))</f>
        <v>443</v>
      </c>
      <c r="B453" s="43">
        <f t="shared" si="48"/>
        <v>50019</v>
      </c>
      <c r="C453" s="46">
        <f>IF(A453="","",IF(OR(A453=nper,payment&gt;ROUND((1+rate)*G452,2)),ROUND((1+rate)*G452,2),payment))</f>
        <v>1574.78</v>
      </c>
      <c r="D453" s="28"/>
      <c r="E453" s="11">
        <f t="shared" si="42"/>
        <v>335.64</v>
      </c>
      <c r="F453" s="11">
        <f t="shared" si="43"/>
        <v>1239.1399999999999</v>
      </c>
      <c r="G453" s="11">
        <f t="shared" si="44"/>
        <v>289848.35999999987</v>
      </c>
      <c r="H453" s="12">
        <f t="shared" si="45"/>
        <v>12</v>
      </c>
      <c r="I453" s="12">
        <f t="shared" si="46"/>
        <v>2036</v>
      </c>
      <c r="J453" s="12" t="str">
        <f t="shared" ca="1" si="47"/>
        <v>not include</v>
      </c>
    </row>
    <row r="454" spans="1:10" x14ac:dyDescent="0.2">
      <c r="A454" s="10">
        <f>IF(ISERROR(IF(A453=nper,"",A453+1))=TRUE,"",IF(A453=nper,"",A453+1))</f>
        <v>444</v>
      </c>
      <c r="B454" s="43">
        <f t="shared" si="48"/>
        <v>50033</v>
      </c>
      <c r="C454" s="46">
        <f>IF(A454="","",IF(OR(A454=nper,payment&gt;ROUND((1+rate)*G453,2)),ROUND((1+rate)*G453,2),payment))</f>
        <v>1574.78</v>
      </c>
      <c r="D454" s="28"/>
      <c r="E454" s="11">
        <f t="shared" si="42"/>
        <v>334.22</v>
      </c>
      <c r="F454" s="11">
        <f t="shared" si="43"/>
        <v>1240.56</v>
      </c>
      <c r="G454" s="11">
        <f t="shared" si="44"/>
        <v>288607.79999999987</v>
      </c>
      <c r="H454" s="12">
        <f t="shared" si="45"/>
        <v>12</v>
      </c>
      <c r="I454" s="12">
        <f t="shared" si="46"/>
        <v>2036</v>
      </c>
      <c r="J454" s="12" t="str">
        <f t="shared" ca="1" si="47"/>
        <v>not include</v>
      </c>
    </row>
    <row r="455" spans="1:10" x14ac:dyDescent="0.2">
      <c r="A455" s="10">
        <f>IF(ISERROR(IF(A454=nper,"",A454+1))=TRUE,"",IF(A454=nper,"",A454+1))</f>
        <v>445</v>
      </c>
      <c r="B455" s="43">
        <f t="shared" si="48"/>
        <v>50047</v>
      </c>
      <c r="C455" s="46">
        <f>IF(A455="","",IF(OR(A455=nper,payment&gt;ROUND((1+rate)*G454,2)),ROUND((1+rate)*G454,2),payment))</f>
        <v>1574.78</v>
      </c>
      <c r="D455" s="28"/>
      <c r="E455" s="11">
        <f t="shared" si="42"/>
        <v>332.79</v>
      </c>
      <c r="F455" s="11">
        <f t="shared" si="43"/>
        <v>1241.99</v>
      </c>
      <c r="G455" s="11">
        <f t="shared" si="44"/>
        <v>287365.80999999988</v>
      </c>
      <c r="H455" s="12">
        <f t="shared" si="45"/>
        <v>1</v>
      </c>
      <c r="I455" s="12">
        <f t="shared" si="46"/>
        <v>2037</v>
      </c>
      <c r="J455" s="12" t="str">
        <f t="shared" ca="1" si="47"/>
        <v>not include</v>
      </c>
    </row>
    <row r="456" spans="1:10" x14ac:dyDescent="0.2">
      <c r="A456" s="10">
        <f>IF(ISERROR(IF(A455=nper,"",A455+1))=TRUE,"",IF(A455=nper,"",A455+1))</f>
        <v>446</v>
      </c>
      <c r="B456" s="43">
        <f t="shared" si="48"/>
        <v>50061</v>
      </c>
      <c r="C456" s="46">
        <f>IF(A456="","",IF(OR(A456=nper,payment&gt;ROUND((1+rate)*G455,2)),ROUND((1+rate)*G455,2),payment))</f>
        <v>1574.78</v>
      </c>
      <c r="D456" s="28"/>
      <c r="E456" s="11">
        <f t="shared" si="42"/>
        <v>331.35</v>
      </c>
      <c r="F456" s="11">
        <f t="shared" si="43"/>
        <v>1243.4299999999998</v>
      </c>
      <c r="G456" s="11">
        <f t="shared" si="44"/>
        <v>286122.37999999989</v>
      </c>
      <c r="H456" s="12">
        <f t="shared" si="45"/>
        <v>1</v>
      </c>
      <c r="I456" s="12">
        <f t="shared" si="46"/>
        <v>2037</v>
      </c>
      <c r="J456" s="12" t="str">
        <f t="shared" ca="1" si="47"/>
        <v>not include</v>
      </c>
    </row>
    <row r="457" spans="1:10" x14ac:dyDescent="0.2">
      <c r="A457" s="10">
        <f>IF(ISERROR(IF(A456=nper,"",A456+1))=TRUE,"",IF(A456=nper,"",A456+1))</f>
        <v>447</v>
      </c>
      <c r="B457" s="43">
        <f t="shared" si="48"/>
        <v>50075</v>
      </c>
      <c r="C457" s="46">
        <f>IF(A457="","",IF(OR(A457=nper,payment&gt;ROUND((1+rate)*G456,2)),ROUND((1+rate)*G456,2),payment))</f>
        <v>1574.78</v>
      </c>
      <c r="D457" s="28"/>
      <c r="E457" s="11">
        <f t="shared" si="42"/>
        <v>329.92</v>
      </c>
      <c r="F457" s="11">
        <f t="shared" si="43"/>
        <v>1244.8599999999999</v>
      </c>
      <c r="G457" s="11">
        <f t="shared" si="44"/>
        <v>284877.5199999999</v>
      </c>
      <c r="H457" s="12">
        <f t="shared" si="45"/>
        <v>2</v>
      </c>
      <c r="I457" s="12">
        <f t="shared" si="46"/>
        <v>2037</v>
      </c>
      <c r="J457" s="12" t="str">
        <f t="shared" ca="1" si="47"/>
        <v>not include</v>
      </c>
    </row>
    <row r="458" spans="1:10" x14ac:dyDescent="0.2">
      <c r="A458" s="10">
        <f>IF(ISERROR(IF(A457=nper,"",A457+1))=TRUE,"",IF(A457=nper,"",A457+1))</f>
        <v>448</v>
      </c>
      <c r="B458" s="43">
        <f t="shared" si="48"/>
        <v>50089</v>
      </c>
      <c r="C458" s="46">
        <f>IF(A458="","",IF(OR(A458=nper,payment&gt;ROUND((1+rate)*G457,2)),ROUND((1+rate)*G457,2),payment))</f>
        <v>1574.78</v>
      </c>
      <c r="D458" s="28"/>
      <c r="E458" s="11">
        <f t="shared" si="42"/>
        <v>328.48</v>
      </c>
      <c r="F458" s="11">
        <f t="shared" si="43"/>
        <v>1246.3</v>
      </c>
      <c r="G458" s="11">
        <f t="shared" si="44"/>
        <v>283631.21999999991</v>
      </c>
      <c r="H458" s="12">
        <f t="shared" si="45"/>
        <v>2</v>
      </c>
      <c r="I458" s="12">
        <f t="shared" si="46"/>
        <v>2037</v>
      </c>
      <c r="J458" s="12" t="str">
        <f t="shared" ca="1" si="47"/>
        <v>not include</v>
      </c>
    </row>
    <row r="459" spans="1:10" x14ac:dyDescent="0.2">
      <c r="A459" s="10">
        <f>IF(ISERROR(IF(A458=nper,"",A458+1))=TRUE,"",IF(A458=nper,"",A458+1))</f>
        <v>449</v>
      </c>
      <c r="B459" s="43">
        <f t="shared" si="48"/>
        <v>50103</v>
      </c>
      <c r="C459" s="46">
        <f>IF(A459="","",IF(OR(A459=nper,payment&gt;ROUND((1+rate)*G458,2)),ROUND((1+rate)*G458,2),payment))</f>
        <v>1574.78</v>
      </c>
      <c r="D459" s="28"/>
      <c r="E459" s="11">
        <f t="shared" ref="E459:E522" si="49">IF(A459="","",ROUND(rate*G458,2))</f>
        <v>327.05</v>
      </c>
      <c r="F459" s="11">
        <f t="shared" si="43"/>
        <v>1247.73</v>
      </c>
      <c r="G459" s="11">
        <f t="shared" si="44"/>
        <v>282383.48999999993</v>
      </c>
      <c r="H459" s="12">
        <f t="shared" si="45"/>
        <v>3</v>
      </c>
      <c r="I459" s="12">
        <f t="shared" si="46"/>
        <v>2037</v>
      </c>
      <c r="J459" s="12" t="str">
        <f t="shared" ca="1" si="47"/>
        <v>not include</v>
      </c>
    </row>
    <row r="460" spans="1:10" x14ac:dyDescent="0.2">
      <c r="A460" s="10">
        <f>IF(ISERROR(IF(A459=nper,"",A459+1))=TRUE,"",IF(A459=nper,"",A459+1))</f>
        <v>450</v>
      </c>
      <c r="B460" s="43">
        <f t="shared" si="48"/>
        <v>50117</v>
      </c>
      <c r="C460" s="46">
        <f>IF(A460="","",IF(OR(A460=nper,payment&gt;ROUND((1+rate)*G459,2)),ROUND((1+rate)*G459,2),payment))</f>
        <v>1574.78</v>
      </c>
      <c r="D460" s="28"/>
      <c r="E460" s="11">
        <f t="shared" si="49"/>
        <v>325.61</v>
      </c>
      <c r="F460" s="11">
        <f t="shared" ref="F460:F523" si="50">IF(A460="","",C460-(E460+D460))</f>
        <v>1249.17</v>
      </c>
      <c r="G460" s="11">
        <f t="shared" ref="G460:G523" si="51">IF(A460="","",G459-F460)</f>
        <v>281134.31999999995</v>
      </c>
      <c r="H460" s="12">
        <f t="shared" ref="H460:H523" si="52">IF(B460="","",MONTH(B460))</f>
        <v>3</v>
      </c>
      <c r="I460" s="12">
        <f t="shared" ref="I460:I523" si="53">IF(B460="","",YEAR(B460))</f>
        <v>2037</v>
      </c>
      <c r="J460" s="12" t="str">
        <f t="shared" ref="J460:J523" ca="1" si="54">IF(A460="","",IF(B460&lt;=TODAY(),"include","not include"))</f>
        <v>not include</v>
      </c>
    </row>
    <row r="461" spans="1:10" x14ac:dyDescent="0.2">
      <c r="A461" s="10">
        <f>IF(ISERROR(IF(A460=nper,"",A460+1))=TRUE,"",IF(A460=nper,"",A460+1))</f>
        <v>451</v>
      </c>
      <c r="B461" s="43">
        <f t="shared" si="48"/>
        <v>50131</v>
      </c>
      <c r="C461" s="46">
        <f>IF(A461="","",IF(OR(A461=nper,payment&gt;ROUND((1+rate)*G460,2)),ROUND((1+rate)*G460,2),payment))</f>
        <v>1574.78</v>
      </c>
      <c r="D461" s="28"/>
      <c r="E461" s="11">
        <f t="shared" si="49"/>
        <v>324.17</v>
      </c>
      <c r="F461" s="11">
        <f t="shared" si="50"/>
        <v>1250.6099999999999</v>
      </c>
      <c r="G461" s="11">
        <f t="shared" si="51"/>
        <v>279883.70999999996</v>
      </c>
      <c r="H461" s="12">
        <f t="shared" si="52"/>
        <v>4</v>
      </c>
      <c r="I461" s="12">
        <f t="shared" si="53"/>
        <v>2037</v>
      </c>
      <c r="J461" s="12" t="str">
        <f t="shared" ca="1" si="54"/>
        <v>not include</v>
      </c>
    </row>
    <row r="462" spans="1:10" x14ac:dyDescent="0.2">
      <c r="A462" s="10">
        <f>IF(ISERROR(IF(A461=nper,"",A461+1))=TRUE,"",IF(A461=nper,"",A461+1))</f>
        <v>452</v>
      </c>
      <c r="B462" s="43">
        <f t="shared" ref="B462:B525" si="55">IF(A462="","",IF($H$4="Weekly",B461+7,IF($H$4="Bi-Weekly",B461+14,IF($H$4="Monthly",EDATE(B461,1),IF($H$4="Bi-Monthly",EDATE(B461,2),IF($H$4="Quarterly",EDATE(B461,3),IF($H$4="Semi-Annually",EDATE(B461,6),IF($H$4="Annually",EDATE(B461,12),IF($H$4="Semi-Monthly",DATE(YEAR(B461),MONTH(B461)+1,15*(DAY(B461)&lt;&gt;15)),2)))))))))</f>
        <v>50145</v>
      </c>
      <c r="C462" s="46">
        <f>IF(A462="","",IF(OR(A462=nper,payment&gt;ROUND((1+rate)*G461,2)),ROUND((1+rate)*G461,2),payment))</f>
        <v>1574.78</v>
      </c>
      <c r="D462" s="28"/>
      <c r="E462" s="11">
        <f t="shared" si="49"/>
        <v>322.73</v>
      </c>
      <c r="F462" s="11">
        <f t="shared" si="50"/>
        <v>1252.05</v>
      </c>
      <c r="G462" s="11">
        <f t="shared" si="51"/>
        <v>278631.65999999997</v>
      </c>
      <c r="H462" s="12">
        <f t="shared" si="52"/>
        <v>4</v>
      </c>
      <c r="I462" s="12">
        <f t="shared" si="53"/>
        <v>2037</v>
      </c>
      <c r="J462" s="12" t="str">
        <f t="shared" ca="1" si="54"/>
        <v>not include</v>
      </c>
    </row>
    <row r="463" spans="1:10" x14ac:dyDescent="0.2">
      <c r="A463" s="10">
        <f>IF(ISERROR(IF(A462=nper,"",A462+1))=TRUE,"",IF(A462=nper,"",A462+1))</f>
        <v>453</v>
      </c>
      <c r="B463" s="43">
        <f t="shared" si="55"/>
        <v>50159</v>
      </c>
      <c r="C463" s="46">
        <f>IF(A463="","",IF(OR(A463=nper,payment&gt;ROUND((1+rate)*G462,2)),ROUND((1+rate)*G462,2),payment))</f>
        <v>1574.78</v>
      </c>
      <c r="D463" s="28"/>
      <c r="E463" s="11">
        <f t="shared" si="49"/>
        <v>321.27999999999997</v>
      </c>
      <c r="F463" s="11">
        <f t="shared" si="50"/>
        <v>1253.5</v>
      </c>
      <c r="G463" s="11">
        <f t="shared" si="51"/>
        <v>277378.15999999997</v>
      </c>
      <c r="H463" s="12">
        <f t="shared" si="52"/>
        <v>4</v>
      </c>
      <c r="I463" s="12">
        <f t="shared" si="53"/>
        <v>2037</v>
      </c>
      <c r="J463" s="12" t="str">
        <f t="shared" ca="1" si="54"/>
        <v>not include</v>
      </c>
    </row>
    <row r="464" spans="1:10" x14ac:dyDescent="0.2">
      <c r="A464" s="10">
        <f>IF(ISERROR(IF(A463=nper,"",A463+1))=TRUE,"",IF(A463=nper,"",A463+1))</f>
        <v>454</v>
      </c>
      <c r="B464" s="43">
        <f t="shared" si="55"/>
        <v>50173</v>
      </c>
      <c r="C464" s="46">
        <f>IF(A464="","",IF(OR(A464=nper,payment&gt;ROUND((1+rate)*G463,2)),ROUND((1+rate)*G463,2),payment))</f>
        <v>1574.78</v>
      </c>
      <c r="D464" s="28"/>
      <c r="E464" s="11">
        <f t="shared" si="49"/>
        <v>319.83999999999997</v>
      </c>
      <c r="F464" s="11">
        <f t="shared" si="50"/>
        <v>1254.94</v>
      </c>
      <c r="G464" s="11">
        <f t="shared" si="51"/>
        <v>276123.21999999997</v>
      </c>
      <c r="H464" s="12">
        <f t="shared" si="52"/>
        <v>5</v>
      </c>
      <c r="I464" s="12">
        <f t="shared" si="53"/>
        <v>2037</v>
      </c>
      <c r="J464" s="12" t="str">
        <f t="shared" ca="1" si="54"/>
        <v>not include</v>
      </c>
    </row>
    <row r="465" spans="1:10" x14ac:dyDescent="0.2">
      <c r="A465" s="10">
        <f>IF(ISERROR(IF(A464=nper,"",A464+1))=TRUE,"",IF(A464=nper,"",A464+1))</f>
        <v>455</v>
      </c>
      <c r="B465" s="43">
        <f t="shared" si="55"/>
        <v>50187</v>
      </c>
      <c r="C465" s="46">
        <f>IF(A465="","",IF(OR(A465=nper,payment&gt;ROUND((1+rate)*G464,2)),ROUND((1+rate)*G464,2),payment))</f>
        <v>1574.78</v>
      </c>
      <c r="D465" s="28"/>
      <c r="E465" s="11">
        <f t="shared" si="49"/>
        <v>318.39</v>
      </c>
      <c r="F465" s="11">
        <f t="shared" si="50"/>
        <v>1256.3899999999999</v>
      </c>
      <c r="G465" s="11">
        <f t="shared" si="51"/>
        <v>274866.82999999996</v>
      </c>
      <c r="H465" s="12">
        <f t="shared" si="52"/>
        <v>5</v>
      </c>
      <c r="I465" s="12">
        <f t="shared" si="53"/>
        <v>2037</v>
      </c>
      <c r="J465" s="12" t="str">
        <f t="shared" ca="1" si="54"/>
        <v>not include</v>
      </c>
    </row>
    <row r="466" spans="1:10" x14ac:dyDescent="0.2">
      <c r="A466" s="10">
        <f>IF(ISERROR(IF(A465=nper,"",A465+1))=TRUE,"",IF(A465=nper,"",A465+1))</f>
        <v>456</v>
      </c>
      <c r="B466" s="43">
        <f t="shared" si="55"/>
        <v>50201</v>
      </c>
      <c r="C466" s="46">
        <f>IF(A466="","",IF(OR(A466=nper,payment&gt;ROUND((1+rate)*G465,2)),ROUND((1+rate)*G465,2),payment))</f>
        <v>1574.78</v>
      </c>
      <c r="D466" s="28"/>
      <c r="E466" s="11">
        <f t="shared" si="49"/>
        <v>316.94</v>
      </c>
      <c r="F466" s="11">
        <f t="shared" si="50"/>
        <v>1257.8399999999999</v>
      </c>
      <c r="G466" s="11">
        <f t="shared" si="51"/>
        <v>273608.98999999993</v>
      </c>
      <c r="H466" s="12">
        <f t="shared" si="52"/>
        <v>6</v>
      </c>
      <c r="I466" s="12">
        <f t="shared" si="53"/>
        <v>2037</v>
      </c>
      <c r="J466" s="12" t="str">
        <f t="shared" ca="1" si="54"/>
        <v>not include</v>
      </c>
    </row>
    <row r="467" spans="1:10" x14ac:dyDescent="0.2">
      <c r="A467" s="10">
        <f>IF(ISERROR(IF(A466=nper,"",A466+1))=TRUE,"",IF(A466=nper,"",A466+1))</f>
        <v>457</v>
      </c>
      <c r="B467" s="43">
        <f t="shared" si="55"/>
        <v>50215</v>
      </c>
      <c r="C467" s="46">
        <f>IF(A467="","",IF(OR(A467=nper,payment&gt;ROUND((1+rate)*G466,2)),ROUND((1+rate)*G466,2),payment))</f>
        <v>1574.78</v>
      </c>
      <c r="D467" s="28"/>
      <c r="E467" s="11">
        <f t="shared" si="49"/>
        <v>315.49</v>
      </c>
      <c r="F467" s="11">
        <f t="shared" si="50"/>
        <v>1259.29</v>
      </c>
      <c r="G467" s="11">
        <f t="shared" si="51"/>
        <v>272349.69999999995</v>
      </c>
      <c r="H467" s="12">
        <f t="shared" si="52"/>
        <v>6</v>
      </c>
      <c r="I467" s="12">
        <f t="shared" si="53"/>
        <v>2037</v>
      </c>
      <c r="J467" s="12" t="str">
        <f t="shared" ca="1" si="54"/>
        <v>not include</v>
      </c>
    </row>
    <row r="468" spans="1:10" x14ac:dyDescent="0.2">
      <c r="A468" s="10">
        <f>IF(ISERROR(IF(A467=nper,"",A467+1))=TRUE,"",IF(A467=nper,"",A467+1))</f>
        <v>458</v>
      </c>
      <c r="B468" s="43">
        <f t="shared" si="55"/>
        <v>50229</v>
      </c>
      <c r="C468" s="46">
        <f>IF(A468="","",IF(OR(A468=nper,payment&gt;ROUND((1+rate)*G467,2)),ROUND((1+rate)*G467,2),payment))</f>
        <v>1574.78</v>
      </c>
      <c r="D468" s="28"/>
      <c r="E468" s="11">
        <f t="shared" si="49"/>
        <v>314.04000000000002</v>
      </c>
      <c r="F468" s="11">
        <f t="shared" si="50"/>
        <v>1260.74</v>
      </c>
      <c r="G468" s="11">
        <f t="shared" si="51"/>
        <v>271088.95999999996</v>
      </c>
      <c r="H468" s="12">
        <f t="shared" si="52"/>
        <v>7</v>
      </c>
      <c r="I468" s="12">
        <f t="shared" si="53"/>
        <v>2037</v>
      </c>
      <c r="J468" s="12" t="str">
        <f t="shared" ca="1" si="54"/>
        <v>not include</v>
      </c>
    </row>
    <row r="469" spans="1:10" x14ac:dyDescent="0.2">
      <c r="A469" s="10">
        <f>IF(ISERROR(IF(A468=nper,"",A468+1))=TRUE,"",IF(A468=nper,"",A468+1))</f>
        <v>459</v>
      </c>
      <c r="B469" s="43">
        <f t="shared" si="55"/>
        <v>50243</v>
      </c>
      <c r="C469" s="46">
        <f>IF(A469="","",IF(OR(A469=nper,payment&gt;ROUND((1+rate)*G468,2)),ROUND((1+rate)*G468,2),payment))</f>
        <v>1574.78</v>
      </c>
      <c r="D469" s="28"/>
      <c r="E469" s="11">
        <f t="shared" si="49"/>
        <v>312.58</v>
      </c>
      <c r="F469" s="11">
        <f t="shared" si="50"/>
        <v>1262.2</v>
      </c>
      <c r="G469" s="11">
        <f t="shared" si="51"/>
        <v>269826.75999999995</v>
      </c>
      <c r="H469" s="12">
        <f t="shared" si="52"/>
        <v>7</v>
      </c>
      <c r="I469" s="12">
        <f t="shared" si="53"/>
        <v>2037</v>
      </c>
      <c r="J469" s="12" t="str">
        <f t="shared" ca="1" si="54"/>
        <v>not include</v>
      </c>
    </row>
    <row r="470" spans="1:10" x14ac:dyDescent="0.2">
      <c r="A470" s="10">
        <f>IF(ISERROR(IF(A469=nper,"",A469+1))=TRUE,"",IF(A469=nper,"",A469+1))</f>
        <v>460</v>
      </c>
      <c r="B470" s="43">
        <f t="shared" si="55"/>
        <v>50257</v>
      </c>
      <c r="C470" s="46">
        <f>IF(A470="","",IF(OR(A470=nper,payment&gt;ROUND((1+rate)*G469,2)),ROUND((1+rate)*G469,2),payment))</f>
        <v>1574.78</v>
      </c>
      <c r="D470" s="28"/>
      <c r="E470" s="11">
        <f t="shared" si="49"/>
        <v>311.13</v>
      </c>
      <c r="F470" s="11">
        <f t="shared" si="50"/>
        <v>1263.6500000000001</v>
      </c>
      <c r="G470" s="11">
        <f t="shared" si="51"/>
        <v>268563.10999999993</v>
      </c>
      <c r="H470" s="12">
        <f t="shared" si="52"/>
        <v>8</v>
      </c>
      <c r="I470" s="12">
        <f t="shared" si="53"/>
        <v>2037</v>
      </c>
      <c r="J470" s="12" t="str">
        <f t="shared" ca="1" si="54"/>
        <v>not include</v>
      </c>
    </row>
    <row r="471" spans="1:10" x14ac:dyDescent="0.2">
      <c r="A471" s="10">
        <f>IF(ISERROR(IF(A470=nper,"",A470+1))=TRUE,"",IF(A470=nper,"",A470+1))</f>
        <v>461</v>
      </c>
      <c r="B471" s="43">
        <f t="shared" si="55"/>
        <v>50271</v>
      </c>
      <c r="C471" s="46">
        <f>IF(A471="","",IF(OR(A471=nper,payment&gt;ROUND((1+rate)*G470,2)),ROUND((1+rate)*G470,2),payment))</f>
        <v>1574.78</v>
      </c>
      <c r="D471" s="28"/>
      <c r="E471" s="11">
        <f t="shared" si="49"/>
        <v>309.67</v>
      </c>
      <c r="F471" s="11">
        <f t="shared" si="50"/>
        <v>1265.1099999999999</v>
      </c>
      <c r="G471" s="11">
        <f t="shared" si="51"/>
        <v>267297.99999999994</v>
      </c>
      <c r="H471" s="12">
        <f t="shared" si="52"/>
        <v>8</v>
      </c>
      <c r="I471" s="12">
        <f t="shared" si="53"/>
        <v>2037</v>
      </c>
      <c r="J471" s="12" t="str">
        <f t="shared" ca="1" si="54"/>
        <v>not include</v>
      </c>
    </row>
    <row r="472" spans="1:10" x14ac:dyDescent="0.2">
      <c r="A472" s="10">
        <f>IF(ISERROR(IF(A471=nper,"",A471+1))=TRUE,"",IF(A471=nper,"",A471+1))</f>
        <v>462</v>
      </c>
      <c r="B472" s="43">
        <f t="shared" si="55"/>
        <v>50285</v>
      </c>
      <c r="C472" s="46">
        <f>IF(A472="","",IF(OR(A472=nper,payment&gt;ROUND((1+rate)*G471,2)),ROUND((1+rate)*G471,2),payment))</f>
        <v>1574.78</v>
      </c>
      <c r="D472" s="28"/>
      <c r="E472" s="11">
        <f t="shared" si="49"/>
        <v>308.20999999999998</v>
      </c>
      <c r="F472" s="11">
        <f t="shared" si="50"/>
        <v>1266.57</v>
      </c>
      <c r="G472" s="11">
        <f t="shared" si="51"/>
        <v>266031.42999999993</v>
      </c>
      <c r="H472" s="12">
        <f t="shared" si="52"/>
        <v>9</v>
      </c>
      <c r="I472" s="12">
        <f t="shared" si="53"/>
        <v>2037</v>
      </c>
      <c r="J472" s="12" t="str">
        <f t="shared" ca="1" si="54"/>
        <v>not include</v>
      </c>
    </row>
    <row r="473" spans="1:10" x14ac:dyDescent="0.2">
      <c r="A473" s="10">
        <f>IF(ISERROR(IF(A472=nper,"",A472+1))=TRUE,"",IF(A472=nper,"",A472+1))</f>
        <v>463</v>
      </c>
      <c r="B473" s="43">
        <f t="shared" si="55"/>
        <v>50299</v>
      </c>
      <c r="C473" s="46">
        <f>IF(A473="","",IF(OR(A473=nper,payment&gt;ROUND((1+rate)*G472,2)),ROUND((1+rate)*G472,2),payment))</f>
        <v>1574.78</v>
      </c>
      <c r="D473" s="28"/>
      <c r="E473" s="11">
        <f t="shared" si="49"/>
        <v>306.75</v>
      </c>
      <c r="F473" s="11">
        <f t="shared" si="50"/>
        <v>1268.03</v>
      </c>
      <c r="G473" s="11">
        <f t="shared" si="51"/>
        <v>264763.39999999991</v>
      </c>
      <c r="H473" s="12">
        <f t="shared" si="52"/>
        <v>9</v>
      </c>
      <c r="I473" s="12">
        <f t="shared" si="53"/>
        <v>2037</v>
      </c>
      <c r="J473" s="12" t="str">
        <f t="shared" ca="1" si="54"/>
        <v>not include</v>
      </c>
    </row>
    <row r="474" spans="1:10" x14ac:dyDescent="0.2">
      <c r="A474" s="10">
        <f>IF(ISERROR(IF(A473=nper,"",A473+1))=TRUE,"",IF(A473=nper,"",A473+1))</f>
        <v>464</v>
      </c>
      <c r="B474" s="43">
        <f t="shared" si="55"/>
        <v>50313</v>
      </c>
      <c r="C474" s="46">
        <f>IF(A474="","",IF(OR(A474=nper,payment&gt;ROUND((1+rate)*G473,2)),ROUND((1+rate)*G473,2),payment))</f>
        <v>1574.78</v>
      </c>
      <c r="D474" s="28"/>
      <c r="E474" s="11">
        <f t="shared" si="49"/>
        <v>305.29000000000002</v>
      </c>
      <c r="F474" s="11">
        <f t="shared" si="50"/>
        <v>1269.49</v>
      </c>
      <c r="G474" s="11">
        <f t="shared" si="51"/>
        <v>263493.90999999992</v>
      </c>
      <c r="H474" s="12">
        <f t="shared" si="52"/>
        <v>9</v>
      </c>
      <c r="I474" s="12">
        <f t="shared" si="53"/>
        <v>2037</v>
      </c>
      <c r="J474" s="12" t="str">
        <f t="shared" ca="1" si="54"/>
        <v>not include</v>
      </c>
    </row>
    <row r="475" spans="1:10" x14ac:dyDescent="0.2">
      <c r="A475" s="10">
        <f>IF(ISERROR(IF(A474=nper,"",A474+1))=TRUE,"",IF(A474=nper,"",A474+1))</f>
        <v>465</v>
      </c>
      <c r="B475" s="43">
        <f t="shared" si="55"/>
        <v>50327</v>
      </c>
      <c r="C475" s="46">
        <f>IF(A475="","",IF(OR(A475=nper,payment&gt;ROUND((1+rate)*G474,2)),ROUND((1+rate)*G474,2),payment))</f>
        <v>1574.78</v>
      </c>
      <c r="D475" s="28"/>
      <c r="E475" s="11">
        <f t="shared" si="49"/>
        <v>303.83</v>
      </c>
      <c r="F475" s="11">
        <f t="shared" si="50"/>
        <v>1270.95</v>
      </c>
      <c r="G475" s="11">
        <f t="shared" si="51"/>
        <v>262222.9599999999</v>
      </c>
      <c r="H475" s="12">
        <f t="shared" si="52"/>
        <v>10</v>
      </c>
      <c r="I475" s="12">
        <f t="shared" si="53"/>
        <v>2037</v>
      </c>
      <c r="J475" s="12" t="str">
        <f t="shared" ca="1" si="54"/>
        <v>not include</v>
      </c>
    </row>
    <row r="476" spans="1:10" x14ac:dyDescent="0.2">
      <c r="A476" s="10">
        <f>IF(ISERROR(IF(A475=nper,"",A475+1))=TRUE,"",IF(A475=nper,"",A475+1))</f>
        <v>466</v>
      </c>
      <c r="B476" s="43">
        <f t="shared" si="55"/>
        <v>50341</v>
      </c>
      <c r="C476" s="46">
        <f>IF(A476="","",IF(OR(A476=nper,payment&gt;ROUND((1+rate)*G475,2)),ROUND((1+rate)*G475,2),payment))</f>
        <v>1574.78</v>
      </c>
      <c r="D476" s="28"/>
      <c r="E476" s="11">
        <f t="shared" si="49"/>
        <v>302.36</v>
      </c>
      <c r="F476" s="11">
        <f t="shared" si="50"/>
        <v>1272.42</v>
      </c>
      <c r="G476" s="11">
        <f t="shared" si="51"/>
        <v>260950.53999999989</v>
      </c>
      <c r="H476" s="12">
        <f t="shared" si="52"/>
        <v>10</v>
      </c>
      <c r="I476" s="12">
        <f t="shared" si="53"/>
        <v>2037</v>
      </c>
      <c r="J476" s="12" t="str">
        <f t="shared" ca="1" si="54"/>
        <v>not include</v>
      </c>
    </row>
    <row r="477" spans="1:10" x14ac:dyDescent="0.2">
      <c r="A477" s="10">
        <f>IF(ISERROR(IF(A476=nper,"",A476+1))=TRUE,"",IF(A476=nper,"",A476+1))</f>
        <v>467</v>
      </c>
      <c r="B477" s="43">
        <f t="shared" si="55"/>
        <v>50355</v>
      </c>
      <c r="C477" s="46">
        <f>IF(A477="","",IF(OR(A477=nper,payment&gt;ROUND((1+rate)*G476,2)),ROUND((1+rate)*G476,2),payment))</f>
        <v>1574.78</v>
      </c>
      <c r="D477" s="28"/>
      <c r="E477" s="11">
        <f t="shared" si="49"/>
        <v>300.89</v>
      </c>
      <c r="F477" s="11">
        <f t="shared" si="50"/>
        <v>1273.8899999999999</v>
      </c>
      <c r="G477" s="11">
        <f t="shared" si="51"/>
        <v>259676.64999999988</v>
      </c>
      <c r="H477" s="12">
        <f t="shared" si="52"/>
        <v>11</v>
      </c>
      <c r="I477" s="12">
        <f t="shared" si="53"/>
        <v>2037</v>
      </c>
      <c r="J477" s="12" t="str">
        <f t="shared" ca="1" si="54"/>
        <v>not include</v>
      </c>
    </row>
    <row r="478" spans="1:10" x14ac:dyDescent="0.2">
      <c r="A478" s="10">
        <f>IF(ISERROR(IF(A477=nper,"",A477+1))=TRUE,"",IF(A477=nper,"",A477+1))</f>
        <v>468</v>
      </c>
      <c r="B478" s="43">
        <f t="shared" si="55"/>
        <v>50369</v>
      </c>
      <c r="C478" s="46">
        <f>IF(A478="","",IF(OR(A478=nper,payment&gt;ROUND((1+rate)*G477,2)),ROUND((1+rate)*G477,2),payment))</f>
        <v>1574.78</v>
      </c>
      <c r="D478" s="28"/>
      <c r="E478" s="11">
        <f t="shared" si="49"/>
        <v>299.43</v>
      </c>
      <c r="F478" s="11">
        <f t="shared" si="50"/>
        <v>1275.3499999999999</v>
      </c>
      <c r="G478" s="11">
        <f t="shared" si="51"/>
        <v>258401.29999999987</v>
      </c>
      <c r="H478" s="12">
        <f t="shared" si="52"/>
        <v>11</v>
      </c>
      <c r="I478" s="12">
        <f t="shared" si="53"/>
        <v>2037</v>
      </c>
      <c r="J478" s="12" t="str">
        <f t="shared" ca="1" si="54"/>
        <v>not include</v>
      </c>
    </row>
    <row r="479" spans="1:10" x14ac:dyDescent="0.2">
      <c r="A479" s="10">
        <f>IF(ISERROR(IF(A478=nper,"",A478+1))=TRUE,"",IF(A478=nper,"",A478+1))</f>
        <v>469</v>
      </c>
      <c r="B479" s="43">
        <f t="shared" si="55"/>
        <v>50383</v>
      </c>
      <c r="C479" s="46">
        <f>IF(A479="","",IF(OR(A479=nper,payment&gt;ROUND((1+rate)*G478,2)),ROUND((1+rate)*G478,2),payment))</f>
        <v>1574.78</v>
      </c>
      <c r="D479" s="28"/>
      <c r="E479" s="11">
        <f t="shared" si="49"/>
        <v>297.95</v>
      </c>
      <c r="F479" s="11">
        <f t="shared" si="50"/>
        <v>1276.83</v>
      </c>
      <c r="G479" s="11">
        <f t="shared" si="51"/>
        <v>257124.46999999988</v>
      </c>
      <c r="H479" s="12">
        <f t="shared" si="52"/>
        <v>12</v>
      </c>
      <c r="I479" s="12">
        <f t="shared" si="53"/>
        <v>2037</v>
      </c>
      <c r="J479" s="12" t="str">
        <f t="shared" ca="1" si="54"/>
        <v>not include</v>
      </c>
    </row>
    <row r="480" spans="1:10" x14ac:dyDescent="0.2">
      <c r="A480" s="10">
        <f>IF(ISERROR(IF(A479=nper,"",A479+1))=TRUE,"",IF(A479=nper,"",A479+1))</f>
        <v>470</v>
      </c>
      <c r="B480" s="43">
        <f t="shared" si="55"/>
        <v>50397</v>
      </c>
      <c r="C480" s="46">
        <f>IF(A480="","",IF(OR(A480=nper,payment&gt;ROUND((1+rate)*G479,2)),ROUND((1+rate)*G479,2),payment))</f>
        <v>1574.78</v>
      </c>
      <c r="D480" s="28"/>
      <c r="E480" s="11">
        <f t="shared" si="49"/>
        <v>296.48</v>
      </c>
      <c r="F480" s="11">
        <f t="shared" si="50"/>
        <v>1278.3</v>
      </c>
      <c r="G480" s="11">
        <f t="shared" si="51"/>
        <v>255846.1699999999</v>
      </c>
      <c r="H480" s="12">
        <f t="shared" si="52"/>
        <v>12</v>
      </c>
      <c r="I480" s="12">
        <f t="shared" si="53"/>
        <v>2037</v>
      </c>
      <c r="J480" s="12" t="str">
        <f t="shared" ca="1" si="54"/>
        <v>not include</v>
      </c>
    </row>
    <row r="481" spans="1:10" x14ac:dyDescent="0.2">
      <c r="A481" s="10">
        <f>IF(ISERROR(IF(A480=nper,"",A480+1))=TRUE,"",IF(A480=nper,"",A480+1))</f>
        <v>471</v>
      </c>
      <c r="B481" s="43">
        <f t="shared" si="55"/>
        <v>50411</v>
      </c>
      <c r="C481" s="46">
        <f>IF(A481="","",IF(OR(A481=nper,payment&gt;ROUND((1+rate)*G480,2)),ROUND((1+rate)*G480,2),payment))</f>
        <v>1574.78</v>
      </c>
      <c r="D481" s="28"/>
      <c r="E481" s="11">
        <f t="shared" si="49"/>
        <v>295.01</v>
      </c>
      <c r="F481" s="11">
        <f t="shared" si="50"/>
        <v>1279.77</v>
      </c>
      <c r="G481" s="11">
        <f t="shared" si="51"/>
        <v>254566.39999999991</v>
      </c>
      <c r="H481" s="12">
        <f t="shared" si="52"/>
        <v>1</v>
      </c>
      <c r="I481" s="12">
        <f t="shared" si="53"/>
        <v>2038</v>
      </c>
      <c r="J481" s="12" t="str">
        <f t="shared" ca="1" si="54"/>
        <v>not include</v>
      </c>
    </row>
    <row r="482" spans="1:10" x14ac:dyDescent="0.2">
      <c r="A482" s="10">
        <f>IF(ISERROR(IF(A481=nper,"",A481+1))=TRUE,"",IF(A481=nper,"",A481+1))</f>
        <v>472</v>
      </c>
      <c r="B482" s="43">
        <f t="shared" si="55"/>
        <v>50425</v>
      </c>
      <c r="C482" s="46">
        <f>IF(A482="","",IF(OR(A482=nper,payment&gt;ROUND((1+rate)*G481,2)),ROUND((1+rate)*G481,2),payment))</f>
        <v>1574.78</v>
      </c>
      <c r="D482" s="28"/>
      <c r="E482" s="11">
        <f t="shared" si="49"/>
        <v>293.52999999999997</v>
      </c>
      <c r="F482" s="11">
        <f t="shared" si="50"/>
        <v>1281.25</v>
      </c>
      <c r="G482" s="11">
        <f t="shared" si="51"/>
        <v>253285.14999999991</v>
      </c>
      <c r="H482" s="12">
        <f t="shared" si="52"/>
        <v>1</v>
      </c>
      <c r="I482" s="12">
        <f t="shared" si="53"/>
        <v>2038</v>
      </c>
      <c r="J482" s="12" t="str">
        <f t="shared" ca="1" si="54"/>
        <v>not include</v>
      </c>
    </row>
    <row r="483" spans="1:10" x14ac:dyDescent="0.2">
      <c r="A483" s="10">
        <f>IF(ISERROR(IF(A482=nper,"",A482+1))=TRUE,"",IF(A482=nper,"",A482+1))</f>
        <v>473</v>
      </c>
      <c r="B483" s="43">
        <f t="shared" si="55"/>
        <v>50439</v>
      </c>
      <c r="C483" s="46">
        <f>IF(A483="","",IF(OR(A483=nper,payment&gt;ROUND((1+rate)*G482,2)),ROUND((1+rate)*G482,2),payment))</f>
        <v>1574.78</v>
      </c>
      <c r="D483" s="28"/>
      <c r="E483" s="11">
        <f t="shared" si="49"/>
        <v>292.06</v>
      </c>
      <c r="F483" s="11">
        <f t="shared" si="50"/>
        <v>1282.72</v>
      </c>
      <c r="G483" s="11">
        <f t="shared" si="51"/>
        <v>252002.42999999991</v>
      </c>
      <c r="H483" s="12">
        <f t="shared" si="52"/>
        <v>2</v>
      </c>
      <c r="I483" s="12">
        <f t="shared" si="53"/>
        <v>2038</v>
      </c>
      <c r="J483" s="12" t="str">
        <f t="shared" ca="1" si="54"/>
        <v>not include</v>
      </c>
    </row>
    <row r="484" spans="1:10" x14ac:dyDescent="0.2">
      <c r="A484" s="10">
        <f>IF(ISERROR(IF(A483=nper,"",A483+1))=TRUE,"",IF(A483=nper,"",A483+1))</f>
        <v>474</v>
      </c>
      <c r="B484" s="43">
        <f t="shared" si="55"/>
        <v>50453</v>
      </c>
      <c r="C484" s="46">
        <f>IF(A484="","",IF(OR(A484=nper,payment&gt;ROUND((1+rate)*G483,2)),ROUND((1+rate)*G483,2),payment))</f>
        <v>1574.78</v>
      </c>
      <c r="D484" s="28"/>
      <c r="E484" s="11">
        <f t="shared" si="49"/>
        <v>290.58</v>
      </c>
      <c r="F484" s="11">
        <f t="shared" si="50"/>
        <v>1284.2</v>
      </c>
      <c r="G484" s="11">
        <f t="shared" si="51"/>
        <v>250718.22999999989</v>
      </c>
      <c r="H484" s="12">
        <f t="shared" si="52"/>
        <v>2</v>
      </c>
      <c r="I484" s="12">
        <f t="shared" si="53"/>
        <v>2038</v>
      </c>
      <c r="J484" s="12" t="str">
        <f t="shared" ca="1" si="54"/>
        <v>not include</v>
      </c>
    </row>
    <row r="485" spans="1:10" x14ac:dyDescent="0.2">
      <c r="A485" s="10">
        <f>IF(ISERROR(IF(A484=nper,"",A484+1))=TRUE,"",IF(A484=nper,"",A484+1))</f>
        <v>475</v>
      </c>
      <c r="B485" s="43">
        <f t="shared" si="55"/>
        <v>50467</v>
      </c>
      <c r="C485" s="46">
        <f>IF(A485="","",IF(OR(A485=nper,payment&gt;ROUND((1+rate)*G484,2)),ROUND((1+rate)*G484,2),payment))</f>
        <v>1574.78</v>
      </c>
      <c r="D485" s="28"/>
      <c r="E485" s="11">
        <f t="shared" si="49"/>
        <v>289.10000000000002</v>
      </c>
      <c r="F485" s="11">
        <f t="shared" si="50"/>
        <v>1285.6799999999998</v>
      </c>
      <c r="G485" s="11">
        <f t="shared" si="51"/>
        <v>249432.5499999999</v>
      </c>
      <c r="H485" s="12">
        <f t="shared" si="52"/>
        <v>3</v>
      </c>
      <c r="I485" s="12">
        <f t="shared" si="53"/>
        <v>2038</v>
      </c>
      <c r="J485" s="12" t="str">
        <f t="shared" ca="1" si="54"/>
        <v>not include</v>
      </c>
    </row>
    <row r="486" spans="1:10" x14ac:dyDescent="0.2">
      <c r="A486" s="10">
        <f>IF(ISERROR(IF(A485=nper,"",A485+1))=TRUE,"",IF(A485=nper,"",A485+1))</f>
        <v>476</v>
      </c>
      <c r="B486" s="43">
        <f t="shared" si="55"/>
        <v>50481</v>
      </c>
      <c r="C486" s="46">
        <f>IF(A486="","",IF(OR(A486=nper,payment&gt;ROUND((1+rate)*G485,2)),ROUND((1+rate)*G485,2),payment))</f>
        <v>1574.78</v>
      </c>
      <c r="D486" s="28"/>
      <c r="E486" s="11">
        <f t="shared" si="49"/>
        <v>287.61</v>
      </c>
      <c r="F486" s="11">
        <f t="shared" si="50"/>
        <v>1287.17</v>
      </c>
      <c r="G486" s="11">
        <f t="shared" si="51"/>
        <v>248145.37999999989</v>
      </c>
      <c r="H486" s="12">
        <f t="shared" si="52"/>
        <v>3</v>
      </c>
      <c r="I486" s="12">
        <f t="shared" si="53"/>
        <v>2038</v>
      </c>
      <c r="J486" s="12" t="str">
        <f t="shared" ca="1" si="54"/>
        <v>not include</v>
      </c>
    </row>
    <row r="487" spans="1:10" x14ac:dyDescent="0.2">
      <c r="A487" s="10">
        <f>IF(ISERROR(IF(A486=nper,"",A486+1))=TRUE,"",IF(A486=nper,"",A486+1))</f>
        <v>477</v>
      </c>
      <c r="B487" s="43">
        <f t="shared" si="55"/>
        <v>50495</v>
      </c>
      <c r="C487" s="46">
        <f>IF(A487="","",IF(OR(A487=nper,payment&gt;ROUND((1+rate)*G486,2)),ROUND((1+rate)*G486,2),payment))</f>
        <v>1574.78</v>
      </c>
      <c r="D487" s="28"/>
      <c r="E487" s="11">
        <f t="shared" si="49"/>
        <v>286.13</v>
      </c>
      <c r="F487" s="11">
        <f t="shared" si="50"/>
        <v>1288.6500000000001</v>
      </c>
      <c r="G487" s="11">
        <f t="shared" si="51"/>
        <v>246856.72999999989</v>
      </c>
      <c r="H487" s="12">
        <f t="shared" si="52"/>
        <v>3</v>
      </c>
      <c r="I487" s="12">
        <f t="shared" si="53"/>
        <v>2038</v>
      </c>
      <c r="J487" s="12" t="str">
        <f t="shared" ca="1" si="54"/>
        <v>not include</v>
      </c>
    </row>
    <row r="488" spans="1:10" x14ac:dyDescent="0.2">
      <c r="A488" s="10">
        <f>IF(ISERROR(IF(A487=nper,"",A487+1))=TRUE,"",IF(A487=nper,"",A487+1))</f>
        <v>478</v>
      </c>
      <c r="B488" s="43">
        <f t="shared" si="55"/>
        <v>50509</v>
      </c>
      <c r="C488" s="46">
        <f>IF(A488="","",IF(OR(A488=nper,payment&gt;ROUND((1+rate)*G487,2)),ROUND((1+rate)*G487,2),payment))</f>
        <v>1574.78</v>
      </c>
      <c r="D488" s="28"/>
      <c r="E488" s="11">
        <f t="shared" si="49"/>
        <v>284.64</v>
      </c>
      <c r="F488" s="11">
        <f t="shared" si="50"/>
        <v>1290.1399999999999</v>
      </c>
      <c r="G488" s="11">
        <f t="shared" si="51"/>
        <v>245566.58999999988</v>
      </c>
      <c r="H488" s="12">
        <f t="shared" si="52"/>
        <v>4</v>
      </c>
      <c r="I488" s="12">
        <f t="shared" si="53"/>
        <v>2038</v>
      </c>
      <c r="J488" s="12" t="str">
        <f t="shared" ca="1" si="54"/>
        <v>not include</v>
      </c>
    </row>
    <row r="489" spans="1:10" x14ac:dyDescent="0.2">
      <c r="A489" s="10">
        <f>IF(ISERROR(IF(A488=nper,"",A488+1))=TRUE,"",IF(A488=nper,"",A488+1))</f>
        <v>479</v>
      </c>
      <c r="B489" s="43">
        <f t="shared" si="55"/>
        <v>50523</v>
      </c>
      <c r="C489" s="46">
        <f>IF(A489="","",IF(OR(A489=nper,payment&gt;ROUND((1+rate)*G488,2)),ROUND((1+rate)*G488,2),payment))</f>
        <v>1574.78</v>
      </c>
      <c r="D489" s="28"/>
      <c r="E489" s="11">
        <f t="shared" si="49"/>
        <v>283.16000000000003</v>
      </c>
      <c r="F489" s="11">
        <f t="shared" si="50"/>
        <v>1291.6199999999999</v>
      </c>
      <c r="G489" s="11">
        <f t="shared" si="51"/>
        <v>244274.96999999988</v>
      </c>
      <c r="H489" s="12">
        <f t="shared" si="52"/>
        <v>4</v>
      </c>
      <c r="I489" s="12">
        <f t="shared" si="53"/>
        <v>2038</v>
      </c>
      <c r="J489" s="12" t="str">
        <f t="shared" ca="1" si="54"/>
        <v>not include</v>
      </c>
    </row>
    <row r="490" spans="1:10" x14ac:dyDescent="0.2">
      <c r="A490" s="10">
        <f>IF(ISERROR(IF(A489=nper,"",A489+1))=TRUE,"",IF(A489=nper,"",A489+1))</f>
        <v>480</v>
      </c>
      <c r="B490" s="43">
        <f t="shared" si="55"/>
        <v>50537</v>
      </c>
      <c r="C490" s="46">
        <f>IF(A490="","",IF(OR(A490=nper,payment&gt;ROUND((1+rate)*G489,2)),ROUND((1+rate)*G489,2),payment))</f>
        <v>1574.78</v>
      </c>
      <c r="D490" s="28"/>
      <c r="E490" s="11">
        <f t="shared" si="49"/>
        <v>281.67</v>
      </c>
      <c r="F490" s="11">
        <f t="shared" si="50"/>
        <v>1293.1099999999999</v>
      </c>
      <c r="G490" s="11">
        <f t="shared" si="51"/>
        <v>242981.8599999999</v>
      </c>
      <c r="H490" s="12">
        <f t="shared" si="52"/>
        <v>5</v>
      </c>
      <c r="I490" s="12">
        <f t="shared" si="53"/>
        <v>2038</v>
      </c>
      <c r="J490" s="12" t="str">
        <f t="shared" ca="1" si="54"/>
        <v>not include</v>
      </c>
    </row>
    <row r="491" spans="1:10" x14ac:dyDescent="0.2">
      <c r="A491" s="10">
        <f>IF(ISERROR(IF(A490=nper,"",A490+1))=TRUE,"",IF(A490=nper,"",A490+1))</f>
        <v>481</v>
      </c>
      <c r="B491" s="43">
        <f t="shared" si="55"/>
        <v>50551</v>
      </c>
      <c r="C491" s="46">
        <f>IF(A491="","",IF(OR(A491=nper,payment&gt;ROUND((1+rate)*G490,2)),ROUND((1+rate)*G490,2),payment))</f>
        <v>1574.78</v>
      </c>
      <c r="D491" s="28"/>
      <c r="E491" s="11">
        <f t="shared" si="49"/>
        <v>280.18</v>
      </c>
      <c r="F491" s="11">
        <f t="shared" si="50"/>
        <v>1294.5999999999999</v>
      </c>
      <c r="G491" s="11">
        <f t="shared" si="51"/>
        <v>241687.25999999989</v>
      </c>
      <c r="H491" s="12">
        <f t="shared" si="52"/>
        <v>5</v>
      </c>
      <c r="I491" s="12">
        <f t="shared" si="53"/>
        <v>2038</v>
      </c>
      <c r="J491" s="12" t="str">
        <f t="shared" ca="1" si="54"/>
        <v>not include</v>
      </c>
    </row>
    <row r="492" spans="1:10" x14ac:dyDescent="0.2">
      <c r="A492" s="10">
        <f>IF(ISERROR(IF(A491=nper,"",A491+1))=TRUE,"",IF(A491=nper,"",A491+1))</f>
        <v>482</v>
      </c>
      <c r="B492" s="43">
        <f t="shared" si="55"/>
        <v>50565</v>
      </c>
      <c r="C492" s="46">
        <f>IF(A492="","",IF(OR(A492=nper,payment&gt;ROUND((1+rate)*G491,2)),ROUND((1+rate)*G491,2),payment))</f>
        <v>1574.78</v>
      </c>
      <c r="D492" s="28"/>
      <c r="E492" s="11">
        <f t="shared" si="49"/>
        <v>278.68</v>
      </c>
      <c r="F492" s="11">
        <f t="shared" si="50"/>
        <v>1296.0999999999999</v>
      </c>
      <c r="G492" s="11">
        <f t="shared" si="51"/>
        <v>240391.15999999989</v>
      </c>
      <c r="H492" s="12">
        <f t="shared" si="52"/>
        <v>6</v>
      </c>
      <c r="I492" s="12">
        <f t="shared" si="53"/>
        <v>2038</v>
      </c>
      <c r="J492" s="12" t="str">
        <f t="shared" ca="1" si="54"/>
        <v>not include</v>
      </c>
    </row>
    <row r="493" spans="1:10" x14ac:dyDescent="0.2">
      <c r="A493" s="10">
        <f>IF(ISERROR(IF(A492=nper,"",A492+1))=TRUE,"",IF(A492=nper,"",A492+1))</f>
        <v>483</v>
      </c>
      <c r="B493" s="43">
        <f t="shared" si="55"/>
        <v>50579</v>
      </c>
      <c r="C493" s="46">
        <f>IF(A493="","",IF(OR(A493=nper,payment&gt;ROUND((1+rate)*G492,2)),ROUND((1+rate)*G492,2),payment))</f>
        <v>1574.78</v>
      </c>
      <c r="D493" s="28"/>
      <c r="E493" s="11">
        <f t="shared" si="49"/>
        <v>277.19</v>
      </c>
      <c r="F493" s="11">
        <f t="shared" si="50"/>
        <v>1297.5899999999999</v>
      </c>
      <c r="G493" s="11">
        <f t="shared" si="51"/>
        <v>239093.56999999989</v>
      </c>
      <c r="H493" s="12">
        <f t="shared" si="52"/>
        <v>6</v>
      </c>
      <c r="I493" s="12">
        <f t="shared" si="53"/>
        <v>2038</v>
      </c>
      <c r="J493" s="12" t="str">
        <f t="shared" ca="1" si="54"/>
        <v>not include</v>
      </c>
    </row>
    <row r="494" spans="1:10" x14ac:dyDescent="0.2">
      <c r="A494" s="10">
        <f>IF(ISERROR(IF(A493=nper,"",A493+1))=TRUE,"",IF(A493=nper,"",A493+1))</f>
        <v>484</v>
      </c>
      <c r="B494" s="43">
        <f t="shared" si="55"/>
        <v>50593</v>
      </c>
      <c r="C494" s="46">
        <f>IF(A494="","",IF(OR(A494=nper,payment&gt;ROUND((1+rate)*G493,2)),ROUND((1+rate)*G493,2),payment))</f>
        <v>1574.78</v>
      </c>
      <c r="D494" s="28"/>
      <c r="E494" s="11">
        <f t="shared" si="49"/>
        <v>275.69</v>
      </c>
      <c r="F494" s="11">
        <f t="shared" si="50"/>
        <v>1299.0899999999999</v>
      </c>
      <c r="G494" s="11">
        <f t="shared" si="51"/>
        <v>237794.47999999989</v>
      </c>
      <c r="H494" s="12">
        <f t="shared" si="52"/>
        <v>7</v>
      </c>
      <c r="I494" s="12">
        <f t="shared" si="53"/>
        <v>2038</v>
      </c>
      <c r="J494" s="12" t="str">
        <f t="shared" ca="1" si="54"/>
        <v>not include</v>
      </c>
    </row>
    <row r="495" spans="1:10" x14ac:dyDescent="0.2">
      <c r="A495" s="10">
        <f>IF(ISERROR(IF(A494=nper,"",A494+1))=TRUE,"",IF(A494=nper,"",A494+1))</f>
        <v>485</v>
      </c>
      <c r="B495" s="43">
        <f t="shared" si="55"/>
        <v>50607</v>
      </c>
      <c r="C495" s="46">
        <f>IF(A495="","",IF(OR(A495=nper,payment&gt;ROUND((1+rate)*G494,2)),ROUND((1+rate)*G494,2),payment))</f>
        <v>1574.78</v>
      </c>
      <c r="D495" s="28"/>
      <c r="E495" s="11">
        <f t="shared" si="49"/>
        <v>274.19</v>
      </c>
      <c r="F495" s="11">
        <f t="shared" si="50"/>
        <v>1300.5899999999999</v>
      </c>
      <c r="G495" s="11">
        <f t="shared" si="51"/>
        <v>236493.8899999999</v>
      </c>
      <c r="H495" s="12">
        <f t="shared" si="52"/>
        <v>7</v>
      </c>
      <c r="I495" s="12">
        <f t="shared" si="53"/>
        <v>2038</v>
      </c>
      <c r="J495" s="12" t="str">
        <f t="shared" ca="1" si="54"/>
        <v>not include</v>
      </c>
    </row>
    <row r="496" spans="1:10" x14ac:dyDescent="0.2">
      <c r="A496" s="10">
        <f>IF(ISERROR(IF(A495=nper,"",A495+1))=TRUE,"",IF(A495=nper,"",A495+1))</f>
        <v>486</v>
      </c>
      <c r="B496" s="43">
        <f t="shared" si="55"/>
        <v>50621</v>
      </c>
      <c r="C496" s="46">
        <f>IF(A496="","",IF(OR(A496=nper,payment&gt;ROUND((1+rate)*G495,2)),ROUND((1+rate)*G495,2),payment))</f>
        <v>1574.78</v>
      </c>
      <c r="D496" s="28"/>
      <c r="E496" s="11">
        <f t="shared" si="49"/>
        <v>272.69</v>
      </c>
      <c r="F496" s="11">
        <f t="shared" si="50"/>
        <v>1302.0899999999999</v>
      </c>
      <c r="G496" s="11">
        <f t="shared" si="51"/>
        <v>235191.7999999999</v>
      </c>
      <c r="H496" s="12">
        <f t="shared" si="52"/>
        <v>8</v>
      </c>
      <c r="I496" s="12">
        <f t="shared" si="53"/>
        <v>2038</v>
      </c>
      <c r="J496" s="12" t="str">
        <f t="shared" ca="1" si="54"/>
        <v>not include</v>
      </c>
    </row>
    <row r="497" spans="1:10" x14ac:dyDescent="0.2">
      <c r="A497" s="10">
        <f>IF(ISERROR(IF(A496=nper,"",A496+1))=TRUE,"",IF(A496=nper,"",A496+1))</f>
        <v>487</v>
      </c>
      <c r="B497" s="43">
        <f t="shared" si="55"/>
        <v>50635</v>
      </c>
      <c r="C497" s="46">
        <f>IF(A497="","",IF(OR(A497=nper,payment&gt;ROUND((1+rate)*G496,2)),ROUND((1+rate)*G496,2),payment))</f>
        <v>1574.78</v>
      </c>
      <c r="D497" s="28"/>
      <c r="E497" s="11">
        <f t="shared" si="49"/>
        <v>271.19</v>
      </c>
      <c r="F497" s="11">
        <f t="shared" si="50"/>
        <v>1303.5899999999999</v>
      </c>
      <c r="G497" s="11">
        <f t="shared" si="51"/>
        <v>233888.2099999999</v>
      </c>
      <c r="H497" s="12">
        <f t="shared" si="52"/>
        <v>8</v>
      </c>
      <c r="I497" s="12">
        <f t="shared" si="53"/>
        <v>2038</v>
      </c>
      <c r="J497" s="12" t="str">
        <f t="shared" ca="1" si="54"/>
        <v>not include</v>
      </c>
    </row>
    <row r="498" spans="1:10" x14ac:dyDescent="0.2">
      <c r="A498" s="10">
        <f>IF(ISERROR(IF(A497=nper,"",A497+1))=TRUE,"",IF(A497=nper,"",A497+1))</f>
        <v>488</v>
      </c>
      <c r="B498" s="43">
        <f t="shared" si="55"/>
        <v>50649</v>
      </c>
      <c r="C498" s="46">
        <f>IF(A498="","",IF(OR(A498=nper,payment&gt;ROUND((1+rate)*G497,2)),ROUND((1+rate)*G497,2),payment))</f>
        <v>1574.78</v>
      </c>
      <c r="D498" s="28"/>
      <c r="E498" s="11">
        <f t="shared" si="49"/>
        <v>269.69</v>
      </c>
      <c r="F498" s="11">
        <f t="shared" si="50"/>
        <v>1305.0899999999999</v>
      </c>
      <c r="G498" s="11">
        <f t="shared" si="51"/>
        <v>232583.11999999991</v>
      </c>
      <c r="H498" s="12">
        <f t="shared" si="52"/>
        <v>9</v>
      </c>
      <c r="I498" s="12">
        <f t="shared" si="53"/>
        <v>2038</v>
      </c>
      <c r="J498" s="12" t="str">
        <f t="shared" ca="1" si="54"/>
        <v>not include</v>
      </c>
    </row>
    <row r="499" spans="1:10" x14ac:dyDescent="0.2">
      <c r="A499" s="10">
        <f>IF(ISERROR(IF(A498=nper,"",A498+1))=TRUE,"",IF(A498=nper,"",A498+1))</f>
        <v>489</v>
      </c>
      <c r="B499" s="43">
        <f t="shared" si="55"/>
        <v>50663</v>
      </c>
      <c r="C499" s="46">
        <f>IF(A499="","",IF(OR(A499=nper,payment&gt;ROUND((1+rate)*G498,2)),ROUND((1+rate)*G498,2),payment))</f>
        <v>1574.78</v>
      </c>
      <c r="D499" s="28"/>
      <c r="E499" s="11">
        <f t="shared" si="49"/>
        <v>268.18</v>
      </c>
      <c r="F499" s="11">
        <f t="shared" si="50"/>
        <v>1306.5999999999999</v>
      </c>
      <c r="G499" s="11">
        <f t="shared" si="51"/>
        <v>231276.5199999999</v>
      </c>
      <c r="H499" s="12">
        <f t="shared" si="52"/>
        <v>9</v>
      </c>
      <c r="I499" s="12">
        <f t="shared" si="53"/>
        <v>2038</v>
      </c>
      <c r="J499" s="12" t="str">
        <f t="shared" ca="1" si="54"/>
        <v>not include</v>
      </c>
    </row>
    <row r="500" spans="1:10" x14ac:dyDescent="0.2">
      <c r="A500" s="10">
        <f>IF(ISERROR(IF(A499=nper,"",A499+1))=TRUE,"",IF(A499=nper,"",A499+1))</f>
        <v>490</v>
      </c>
      <c r="B500" s="43">
        <f t="shared" si="55"/>
        <v>50677</v>
      </c>
      <c r="C500" s="46">
        <f>IF(A500="","",IF(OR(A500=nper,payment&gt;ROUND((1+rate)*G499,2)),ROUND((1+rate)*G499,2),payment))</f>
        <v>1574.78</v>
      </c>
      <c r="D500" s="28"/>
      <c r="E500" s="11">
        <f t="shared" si="49"/>
        <v>266.68</v>
      </c>
      <c r="F500" s="11">
        <f t="shared" si="50"/>
        <v>1308.0999999999999</v>
      </c>
      <c r="G500" s="11">
        <f t="shared" si="51"/>
        <v>229968.4199999999</v>
      </c>
      <c r="H500" s="12">
        <f t="shared" si="52"/>
        <v>9</v>
      </c>
      <c r="I500" s="12">
        <f t="shared" si="53"/>
        <v>2038</v>
      </c>
      <c r="J500" s="12" t="str">
        <f t="shared" ca="1" si="54"/>
        <v>not include</v>
      </c>
    </row>
    <row r="501" spans="1:10" x14ac:dyDescent="0.2">
      <c r="A501" s="10">
        <f>IF(ISERROR(IF(A500=nper,"",A500+1))=TRUE,"",IF(A500=nper,"",A500+1))</f>
        <v>491</v>
      </c>
      <c r="B501" s="43">
        <f t="shared" si="55"/>
        <v>50691</v>
      </c>
      <c r="C501" s="46">
        <f>IF(A501="","",IF(OR(A501=nper,payment&gt;ROUND((1+rate)*G500,2)),ROUND((1+rate)*G500,2),payment))</f>
        <v>1574.78</v>
      </c>
      <c r="D501" s="28"/>
      <c r="E501" s="11">
        <f t="shared" si="49"/>
        <v>265.17</v>
      </c>
      <c r="F501" s="11">
        <f t="shared" si="50"/>
        <v>1309.6099999999999</v>
      </c>
      <c r="G501" s="11">
        <f t="shared" si="51"/>
        <v>228658.80999999991</v>
      </c>
      <c r="H501" s="12">
        <f t="shared" si="52"/>
        <v>10</v>
      </c>
      <c r="I501" s="12">
        <f t="shared" si="53"/>
        <v>2038</v>
      </c>
      <c r="J501" s="12" t="str">
        <f t="shared" ca="1" si="54"/>
        <v>not include</v>
      </c>
    </row>
    <row r="502" spans="1:10" x14ac:dyDescent="0.2">
      <c r="A502" s="10">
        <f>IF(ISERROR(IF(A501=nper,"",A501+1))=TRUE,"",IF(A501=nper,"",A501+1))</f>
        <v>492</v>
      </c>
      <c r="B502" s="43">
        <f t="shared" si="55"/>
        <v>50705</v>
      </c>
      <c r="C502" s="46">
        <f>IF(A502="","",IF(OR(A502=nper,payment&gt;ROUND((1+rate)*G501,2)),ROUND((1+rate)*G501,2),payment))</f>
        <v>1574.78</v>
      </c>
      <c r="D502" s="28"/>
      <c r="E502" s="11">
        <f t="shared" si="49"/>
        <v>263.66000000000003</v>
      </c>
      <c r="F502" s="11">
        <f t="shared" si="50"/>
        <v>1311.12</v>
      </c>
      <c r="G502" s="11">
        <f t="shared" si="51"/>
        <v>227347.68999999992</v>
      </c>
      <c r="H502" s="12">
        <f t="shared" si="52"/>
        <v>10</v>
      </c>
      <c r="I502" s="12">
        <f t="shared" si="53"/>
        <v>2038</v>
      </c>
      <c r="J502" s="12" t="str">
        <f t="shared" ca="1" si="54"/>
        <v>not include</v>
      </c>
    </row>
    <row r="503" spans="1:10" x14ac:dyDescent="0.2">
      <c r="A503" s="10">
        <f>IF(ISERROR(IF(A502=nper,"",A502+1))=TRUE,"",IF(A502=nper,"",A502+1))</f>
        <v>493</v>
      </c>
      <c r="B503" s="43">
        <f t="shared" si="55"/>
        <v>50719</v>
      </c>
      <c r="C503" s="46">
        <f>IF(A503="","",IF(OR(A503=nper,payment&gt;ROUND((1+rate)*G502,2)),ROUND((1+rate)*G502,2),payment))</f>
        <v>1574.78</v>
      </c>
      <c r="D503" s="28"/>
      <c r="E503" s="11">
        <f t="shared" si="49"/>
        <v>262.14999999999998</v>
      </c>
      <c r="F503" s="11">
        <f t="shared" si="50"/>
        <v>1312.63</v>
      </c>
      <c r="G503" s="11">
        <f t="shared" si="51"/>
        <v>226035.05999999991</v>
      </c>
      <c r="H503" s="12">
        <f t="shared" si="52"/>
        <v>11</v>
      </c>
      <c r="I503" s="12">
        <f t="shared" si="53"/>
        <v>2038</v>
      </c>
      <c r="J503" s="12" t="str">
        <f t="shared" ca="1" si="54"/>
        <v>not include</v>
      </c>
    </row>
    <row r="504" spans="1:10" x14ac:dyDescent="0.2">
      <c r="A504" s="10">
        <f>IF(ISERROR(IF(A503=nper,"",A503+1))=TRUE,"",IF(A503=nper,"",A503+1))</f>
        <v>494</v>
      </c>
      <c r="B504" s="43">
        <f t="shared" si="55"/>
        <v>50733</v>
      </c>
      <c r="C504" s="46">
        <f>IF(A504="","",IF(OR(A504=nper,payment&gt;ROUND((1+rate)*G503,2)),ROUND((1+rate)*G503,2),payment))</f>
        <v>1574.78</v>
      </c>
      <c r="D504" s="28"/>
      <c r="E504" s="11">
        <f t="shared" si="49"/>
        <v>260.63</v>
      </c>
      <c r="F504" s="11">
        <f t="shared" si="50"/>
        <v>1314.15</v>
      </c>
      <c r="G504" s="11">
        <f t="shared" si="51"/>
        <v>224720.90999999992</v>
      </c>
      <c r="H504" s="12">
        <f t="shared" si="52"/>
        <v>11</v>
      </c>
      <c r="I504" s="12">
        <f t="shared" si="53"/>
        <v>2038</v>
      </c>
      <c r="J504" s="12" t="str">
        <f t="shared" ca="1" si="54"/>
        <v>not include</v>
      </c>
    </row>
    <row r="505" spans="1:10" x14ac:dyDescent="0.2">
      <c r="A505" s="10">
        <f>IF(ISERROR(IF(A504=nper,"",A504+1))=TRUE,"",IF(A504=nper,"",A504+1))</f>
        <v>495</v>
      </c>
      <c r="B505" s="43">
        <f t="shared" si="55"/>
        <v>50747</v>
      </c>
      <c r="C505" s="46">
        <f>IF(A505="","",IF(OR(A505=nper,payment&gt;ROUND((1+rate)*G504,2)),ROUND((1+rate)*G504,2),payment))</f>
        <v>1574.78</v>
      </c>
      <c r="D505" s="28"/>
      <c r="E505" s="11">
        <f t="shared" si="49"/>
        <v>259.12</v>
      </c>
      <c r="F505" s="11">
        <f t="shared" si="50"/>
        <v>1315.6599999999999</v>
      </c>
      <c r="G505" s="11">
        <f t="shared" si="51"/>
        <v>223405.24999999991</v>
      </c>
      <c r="H505" s="12">
        <f t="shared" si="52"/>
        <v>12</v>
      </c>
      <c r="I505" s="12">
        <f t="shared" si="53"/>
        <v>2038</v>
      </c>
      <c r="J505" s="12" t="str">
        <f t="shared" ca="1" si="54"/>
        <v>not include</v>
      </c>
    </row>
    <row r="506" spans="1:10" x14ac:dyDescent="0.2">
      <c r="A506" s="10">
        <f>IF(ISERROR(IF(A505=nper,"",A505+1))=TRUE,"",IF(A505=nper,"",A505+1))</f>
        <v>496</v>
      </c>
      <c r="B506" s="43">
        <f t="shared" si="55"/>
        <v>50761</v>
      </c>
      <c r="C506" s="46">
        <f>IF(A506="","",IF(OR(A506=nper,payment&gt;ROUND((1+rate)*G505,2)),ROUND((1+rate)*G505,2),payment))</f>
        <v>1574.78</v>
      </c>
      <c r="D506" s="28"/>
      <c r="E506" s="11">
        <f t="shared" si="49"/>
        <v>257.60000000000002</v>
      </c>
      <c r="F506" s="11">
        <f t="shared" si="50"/>
        <v>1317.1799999999998</v>
      </c>
      <c r="G506" s="11">
        <f t="shared" si="51"/>
        <v>222088.06999999992</v>
      </c>
      <c r="H506" s="12">
        <f t="shared" si="52"/>
        <v>12</v>
      </c>
      <c r="I506" s="12">
        <f t="shared" si="53"/>
        <v>2038</v>
      </c>
      <c r="J506" s="12" t="str">
        <f t="shared" ca="1" si="54"/>
        <v>not include</v>
      </c>
    </row>
    <row r="507" spans="1:10" x14ac:dyDescent="0.2">
      <c r="A507" s="10">
        <f>IF(ISERROR(IF(A506=nper,"",A506+1))=TRUE,"",IF(A506=nper,"",A506+1))</f>
        <v>497</v>
      </c>
      <c r="B507" s="43">
        <f t="shared" si="55"/>
        <v>50775</v>
      </c>
      <c r="C507" s="46">
        <f>IF(A507="","",IF(OR(A507=nper,payment&gt;ROUND((1+rate)*G506,2)),ROUND((1+rate)*G506,2),payment))</f>
        <v>1574.78</v>
      </c>
      <c r="D507" s="28"/>
      <c r="E507" s="11">
        <f t="shared" si="49"/>
        <v>256.08</v>
      </c>
      <c r="F507" s="11">
        <f t="shared" si="50"/>
        <v>1318.7</v>
      </c>
      <c r="G507" s="11">
        <f t="shared" si="51"/>
        <v>220769.36999999991</v>
      </c>
      <c r="H507" s="12">
        <f t="shared" si="52"/>
        <v>1</v>
      </c>
      <c r="I507" s="12">
        <f t="shared" si="53"/>
        <v>2039</v>
      </c>
      <c r="J507" s="12" t="str">
        <f t="shared" ca="1" si="54"/>
        <v>not include</v>
      </c>
    </row>
    <row r="508" spans="1:10" x14ac:dyDescent="0.2">
      <c r="A508" s="10">
        <f>IF(ISERROR(IF(A507=nper,"",A507+1))=TRUE,"",IF(A507=nper,"",A507+1))</f>
        <v>498</v>
      </c>
      <c r="B508" s="43">
        <f t="shared" si="55"/>
        <v>50789</v>
      </c>
      <c r="C508" s="46">
        <f>IF(A508="","",IF(OR(A508=nper,payment&gt;ROUND((1+rate)*G507,2)),ROUND((1+rate)*G507,2),payment))</f>
        <v>1574.78</v>
      </c>
      <c r="D508" s="28"/>
      <c r="E508" s="11">
        <f t="shared" si="49"/>
        <v>254.56</v>
      </c>
      <c r="F508" s="11">
        <f t="shared" si="50"/>
        <v>1320.22</v>
      </c>
      <c r="G508" s="11">
        <f t="shared" si="51"/>
        <v>219449.14999999991</v>
      </c>
      <c r="H508" s="12">
        <f t="shared" si="52"/>
        <v>1</v>
      </c>
      <c r="I508" s="12">
        <f t="shared" si="53"/>
        <v>2039</v>
      </c>
      <c r="J508" s="12" t="str">
        <f t="shared" ca="1" si="54"/>
        <v>not include</v>
      </c>
    </row>
    <row r="509" spans="1:10" x14ac:dyDescent="0.2">
      <c r="A509" s="10">
        <f>IF(ISERROR(IF(A508=nper,"",A508+1))=TRUE,"",IF(A508=nper,"",A508+1))</f>
        <v>499</v>
      </c>
      <c r="B509" s="43">
        <f t="shared" si="55"/>
        <v>50803</v>
      </c>
      <c r="C509" s="46">
        <f>IF(A509="","",IF(OR(A509=nper,payment&gt;ROUND((1+rate)*G508,2)),ROUND((1+rate)*G508,2),payment))</f>
        <v>1574.78</v>
      </c>
      <c r="D509" s="28"/>
      <c r="E509" s="11">
        <f t="shared" si="49"/>
        <v>253.04</v>
      </c>
      <c r="F509" s="11">
        <f t="shared" si="50"/>
        <v>1321.74</v>
      </c>
      <c r="G509" s="11">
        <f t="shared" si="51"/>
        <v>218127.40999999992</v>
      </c>
      <c r="H509" s="12">
        <f t="shared" si="52"/>
        <v>2</v>
      </c>
      <c r="I509" s="12">
        <f t="shared" si="53"/>
        <v>2039</v>
      </c>
      <c r="J509" s="12" t="str">
        <f t="shared" ca="1" si="54"/>
        <v>not include</v>
      </c>
    </row>
    <row r="510" spans="1:10" x14ac:dyDescent="0.2">
      <c r="A510" s="10">
        <f>IF(ISERROR(IF(A509=nper,"",A509+1))=TRUE,"",IF(A509=nper,"",A509+1))</f>
        <v>500</v>
      </c>
      <c r="B510" s="43">
        <f t="shared" si="55"/>
        <v>50817</v>
      </c>
      <c r="C510" s="46">
        <f>IF(A510="","",IF(OR(A510=nper,payment&gt;ROUND((1+rate)*G509,2)),ROUND((1+rate)*G509,2),payment))</f>
        <v>1574.78</v>
      </c>
      <c r="D510" s="28"/>
      <c r="E510" s="11">
        <f t="shared" si="49"/>
        <v>251.52</v>
      </c>
      <c r="F510" s="11">
        <f t="shared" si="50"/>
        <v>1323.26</v>
      </c>
      <c r="G510" s="11">
        <f t="shared" si="51"/>
        <v>216804.14999999991</v>
      </c>
      <c r="H510" s="12">
        <f t="shared" si="52"/>
        <v>2</v>
      </c>
      <c r="I510" s="12">
        <f t="shared" si="53"/>
        <v>2039</v>
      </c>
      <c r="J510" s="12" t="str">
        <f t="shared" ca="1" si="54"/>
        <v>not include</v>
      </c>
    </row>
    <row r="511" spans="1:10" x14ac:dyDescent="0.2">
      <c r="A511" s="10">
        <f>IF(ISERROR(IF(A510=nper,"",A510+1))=TRUE,"",IF(A510=nper,"",A510+1))</f>
        <v>501</v>
      </c>
      <c r="B511" s="43">
        <f t="shared" si="55"/>
        <v>50831</v>
      </c>
      <c r="C511" s="46">
        <f>IF(A511="","",IF(OR(A511=nper,payment&gt;ROUND((1+rate)*G510,2)),ROUND((1+rate)*G510,2),payment))</f>
        <v>1574.78</v>
      </c>
      <c r="D511" s="28"/>
      <c r="E511" s="11">
        <f t="shared" si="49"/>
        <v>249.99</v>
      </c>
      <c r="F511" s="11">
        <f t="shared" si="50"/>
        <v>1324.79</v>
      </c>
      <c r="G511" s="11">
        <f t="shared" si="51"/>
        <v>215479.3599999999</v>
      </c>
      <c r="H511" s="12">
        <f t="shared" si="52"/>
        <v>3</v>
      </c>
      <c r="I511" s="12">
        <f t="shared" si="53"/>
        <v>2039</v>
      </c>
      <c r="J511" s="12" t="str">
        <f t="shared" ca="1" si="54"/>
        <v>not include</v>
      </c>
    </row>
    <row r="512" spans="1:10" x14ac:dyDescent="0.2">
      <c r="A512" s="10">
        <f>IF(ISERROR(IF(A511=nper,"",A511+1))=TRUE,"",IF(A511=nper,"",A511+1))</f>
        <v>502</v>
      </c>
      <c r="B512" s="43">
        <f t="shared" si="55"/>
        <v>50845</v>
      </c>
      <c r="C512" s="46">
        <f>IF(A512="","",IF(OR(A512=nper,payment&gt;ROUND((1+rate)*G511,2)),ROUND((1+rate)*G511,2),payment))</f>
        <v>1574.78</v>
      </c>
      <c r="D512" s="28"/>
      <c r="E512" s="11">
        <f t="shared" si="49"/>
        <v>248.46</v>
      </c>
      <c r="F512" s="11">
        <f t="shared" si="50"/>
        <v>1326.32</v>
      </c>
      <c r="G512" s="11">
        <f t="shared" si="51"/>
        <v>214153.03999999989</v>
      </c>
      <c r="H512" s="12">
        <f t="shared" si="52"/>
        <v>3</v>
      </c>
      <c r="I512" s="12">
        <f t="shared" si="53"/>
        <v>2039</v>
      </c>
      <c r="J512" s="12" t="str">
        <f t="shared" ca="1" si="54"/>
        <v>not include</v>
      </c>
    </row>
    <row r="513" spans="1:10" x14ac:dyDescent="0.2">
      <c r="A513" s="10">
        <f>IF(ISERROR(IF(A512=nper,"",A512+1))=TRUE,"",IF(A512=nper,"",A512+1))</f>
        <v>503</v>
      </c>
      <c r="B513" s="43">
        <f t="shared" si="55"/>
        <v>50859</v>
      </c>
      <c r="C513" s="46">
        <f>IF(A513="","",IF(OR(A513=nper,payment&gt;ROUND((1+rate)*G512,2)),ROUND((1+rate)*G512,2),payment))</f>
        <v>1574.78</v>
      </c>
      <c r="D513" s="28"/>
      <c r="E513" s="11">
        <f t="shared" si="49"/>
        <v>246.93</v>
      </c>
      <c r="F513" s="11">
        <f t="shared" si="50"/>
        <v>1327.85</v>
      </c>
      <c r="G513" s="11">
        <f t="shared" si="51"/>
        <v>212825.18999999989</v>
      </c>
      <c r="H513" s="12">
        <f t="shared" si="52"/>
        <v>3</v>
      </c>
      <c r="I513" s="12">
        <f t="shared" si="53"/>
        <v>2039</v>
      </c>
      <c r="J513" s="12" t="str">
        <f t="shared" ca="1" si="54"/>
        <v>not include</v>
      </c>
    </row>
    <row r="514" spans="1:10" x14ac:dyDescent="0.2">
      <c r="A514" s="10">
        <f>IF(ISERROR(IF(A513=nper,"",A513+1))=TRUE,"",IF(A513=nper,"",A513+1))</f>
        <v>504</v>
      </c>
      <c r="B514" s="43">
        <f t="shared" si="55"/>
        <v>50873</v>
      </c>
      <c r="C514" s="46">
        <f>IF(A514="","",IF(OR(A514=nper,payment&gt;ROUND((1+rate)*G513,2)),ROUND((1+rate)*G513,2),payment))</f>
        <v>1574.78</v>
      </c>
      <c r="D514" s="28"/>
      <c r="E514" s="11">
        <f t="shared" si="49"/>
        <v>245.4</v>
      </c>
      <c r="F514" s="11">
        <f t="shared" si="50"/>
        <v>1329.3799999999999</v>
      </c>
      <c r="G514" s="11">
        <f t="shared" si="51"/>
        <v>211495.80999999988</v>
      </c>
      <c r="H514" s="12">
        <f t="shared" si="52"/>
        <v>4</v>
      </c>
      <c r="I514" s="12">
        <f t="shared" si="53"/>
        <v>2039</v>
      </c>
      <c r="J514" s="12" t="str">
        <f t="shared" ca="1" si="54"/>
        <v>not include</v>
      </c>
    </row>
    <row r="515" spans="1:10" x14ac:dyDescent="0.2">
      <c r="A515" s="10">
        <f>IF(ISERROR(IF(A514=nper,"",A514+1))=TRUE,"",IF(A514=nper,"",A514+1))</f>
        <v>505</v>
      </c>
      <c r="B515" s="43">
        <f t="shared" si="55"/>
        <v>50887</v>
      </c>
      <c r="C515" s="46">
        <f>IF(A515="","",IF(OR(A515=nper,payment&gt;ROUND((1+rate)*G514,2)),ROUND((1+rate)*G514,2),payment))</f>
        <v>1574.78</v>
      </c>
      <c r="D515" s="28"/>
      <c r="E515" s="11">
        <f t="shared" si="49"/>
        <v>243.87</v>
      </c>
      <c r="F515" s="11">
        <f t="shared" si="50"/>
        <v>1330.9099999999999</v>
      </c>
      <c r="G515" s="11">
        <f t="shared" si="51"/>
        <v>210164.89999999988</v>
      </c>
      <c r="H515" s="12">
        <f t="shared" si="52"/>
        <v>4</v>
      </c>
      <c r="I515" s="12">
        <f t="shared" si="53"/>
        <v>2039</v>
      </c>
      <c r="J515" s="12" t="str">
        <f t="shared" ca="1" si="54"/>
        <v>not include</v>
      </c>
    </row>
    <row r="516" spans="1:10" x14ac:dyDescent="0.2">
      <c r="A516" s="10">
        <f>IF(ISERROR(IF(A515=nper,"",A515+1))=TRUE,"",IF(A515=nper,"",A515+1))</f>
        <v>506</v>
      </c>
      <c r="B516" s="43">
        <f t="shared" si="55"/>
        <v>50901</v>
      </c>
      <c r="C516" s="46">
        <f>IF(A516="","",IF(OR(A516=nper,payment&gt;ROUND((1+rate)*G515,2)),ROUND((1+rate)*G515,2),payment))</f>
        <v>1574.78</v>
      </c>
      <c r="D516" s="28"/>
      <c r="E516" s="11">
        <f t="shared" si="49"/>
        <v>242.33</v>
      </c>
      <c r="F516" s="11">
        <f t="shared" si="50"/>
        <v>1332.45</v>
      </c>
      <c r="G516" s="11">
        <f t="shared" si="51"/>
        <v>208832.44999999987</v>
      </c>
      <c r="H516" s="12">
        <f t="shared" si="52"/>
        <v>5</v>
      </c>
      <c r="I516" s="12">
        <f t="shared" si="53"/>
        <v>2039</v>
      </c>
      <c r="J516" s="12" t="str">
        <f t="shared" ca="1" si="54"/>
        <v>not include</v>
      </c>
    </row>
    <row r="517" spans="1:10" x14ac:dyDescent="0.2">
      <c r="A517" s="10">
        <f>IF(ISERROR(IF(A516=nper,"",A516+1))=TRUE,"",IF(A516=nper,"",A516+1))</f>
        <v>507</v>
      </c>
      <c r="B517" s="43">
        <f t="shared" si="55"/>
        <v>50915</v>
      </c>
      <c r="C517" s="46">
        <f>IF(A517="","",IF(OR(A517=nper,payment&gt;ROUND((1+rate)*G516,2)),ROUND((1+rate)*G516,2),payment))</f>
        <v>1574.78</v>
      </c>
      <c r="D517" s="28"/>
      <c r="E517" s="11">
        <f t="shared" si="49"/>
        <v>240.8</v>
      </c>
      <c r="F517" s="11">
        <f t="shared" si="50"/>
        <v>1333.98</v>
      </c>
      <c r="G517" s="11">
        <f t="shared" si="51"/>
        <v>207498.46999999986</v>
      </c>
      <c r="H517" s="12">
        <f t="shared" si="52"/>
        <v>5</v>
      </c>
      <c r="I517" s="12">
        <f t="shared" si="53"/>
        <v>2039</v>
      </c>
      <c r="J517" s="12" t="str">
        <f t="shared" ca="1" si="54"/>
        <v>not include</v>
      </c>
    </row>
    <row r="518" spans="1:10" x14ac:dyDescent="0.2">
      <c r="A518" s="10">
        <f>IF(ISERROR(IF(A517=nper,"",A517+1))=TRUE,"",IF(A517=nper,"",A517+1))</f>
        <v>508</v>
      </c>
      <c r="B518" s="43">
        <f t="shared" si="55"/>
        <v>50929</v>
      </c>
      <c r="C518" s="46">
        <f>IF(A518="","",IF(OR(A518=nper,payment&gt;ROUND((1+rate)*G517,2)),ROUND((1+rate)*G517,2),payment))</f>
        <v>1574.78</v>
      </c>
      <c r="D518" s="28"/>
      <c r="E518" s="11">
        <f t="shared" si="49"/>
        <v>239.26</v>
      </c>
      <c r="F518" s="11">
        <f t="shared" si="50"/>
        <v>1335.52</v>
      </c>
      <c r="G518" s="11">
        <f t="shared" si="51"/>
        <v>206162.94999999987</v>
      </c>
      <c r="H518" s="12">
        <f t="shared" si="52"/>
        <v>6</v>
      </c>
      <c r="I518" s="12">
        <f t="shared" si="53"/>
        <v>2039</v>
      </c>
      <c r="J518" s="12" t="str">
        <f t="shared" ca="1" si="54"/>
        <v>not include</v>
      </c>
    </row>
    <row r="519" spans="1:10" x14ac:dyDescent="0.2">
      <c r="A519" s="10">
        <f>IF(ISERROR(IF(A518=nper,"",A518+1))=TRUE,"",IF(A518=nper,"",A518+1))</f>
        <v>509</v>
      </c>
      <c r="B519" s="43">
        <f t="shared" si="55"/>
        <v>50943</v>
      </c>
      <c r="C519" s="46">
        <f>IF(A519="","",IF(OR(A519=nper,payment&gt;ROUND((1+rate)*G518,2)),ROUND((1+rate)*G518,2),payment))</f>
        <v>1574.78</v>
      </c>
      <c r="D519" s="28"/>
      <c r="E519" s="11">
        <f t="shared" si="49"/>
        <v>237.72</v>
      </c>
      <c r="F519" s="11">
        <f t="shared" si="50"/>
        <v>1337.06</v>
      </c>
      <c r="G519" s="11">
        <f t="shared" si="51"/>
        <v>204825.88999999987</v>
      </c>
      <c r="H519" s="12">
        <f t="shared" si="52"/>
        <v>6</v>
      </c>
      <c r="I519" s="12">
        <f t="shared" si="53"/>
        <v>2039</v>
      </c>
      <c r="J519" s="12" t="str">
        <f t="shared" ca="1" si="54"/>
        <v>not include</v>
      </c>
    </row>
    <row r="520" spans="1:10" x14ac:dyDescent="0.2">
      <c r="A520" s="10">
        <f>IF(ISERROR(IF(A519=nper,"",A519+1))=TRUE,"",IF(A519=nper,"",A519+1))</f>
        <v>510</v>
      </c>
      <c r="B520" s="43">
        <f t="shared" si="55"/>
        <v>50957</v>
      </c>
      <c r="C520" s="46">
        <f>IF(A520="","",IF(OR(A520=nper,payment&gt;ROUND((1+rate)*G519,2)),ROUND((1+rate)*G519,2),payment))</f>
        <v>1574.78</v>
      </c>
      <c r="D520" s="28"/>
      <c r="E520" s="11">
        <f t="shared" si="49"/>
        <v>236.18</v>
      </c>
      <c r="F520" s="11">
        <f t="shared" si="50"/>
        <v>1338.6</v>
      </c>
      <c r="G520" s="11">
        <f t="shared" si="51"/>
        <v>203487.28999999986</v>
      </c>
      <c r="H520" s="12">
        <f t="shared" si="52"/>
        <v>7</v>
      </c>
      <c r="I520" s="12">
        <f t="shared" si="53"/>
        <v>2039</v>
      </c>
      <c r="J520" s="12" t="str">
        <f t="shared" ca="1" si="54"/>
        <v>not include</v>
      </c>
    </row>
    <row r="521" spans="1:10" x14ac:dyDescent="0.2">
      <c r="A521" s="10">
        <f>IF(ISERROR(IF(A520=nper,"",A520+1))=TRUE,"",IF(A520=nper,"",A520+1))</f>
        <v>511</v>
      </c>
      <c r="B521" s="43">
        <f t="shared" si="55"/>
        <v>50971</v>
      </c>
      <c r="C521" s="46">
        <f>IF(A521="","",IF(OR(A521=nper,payment&gt;ROUND((1+rate)*G520,2)),ROUND((1+rate)*G520,2),payment))</f>
        <v>1574.78</v>
      </c>
      <c r="D521" s="28"/>
      <c r="E521" s="11">
        <f t="shared" si="49"/>
        <v>234.64</v>
      </c>
      <c r="F521" s="11">
        <f t="shared" si="50"/>
        <v>1340.1399999999999</v>
      </c>
      <c r="G521" s="11">
        <f t="shared" si="51"/>
        <v>202147.14999999985</v>
      </c>
      <c r="H521" s="12">
        <f t="shared" si="52"/>
        <v>7</v>
      </c>
      <c r="I521" s="12">
        <f t="shared" si="53"/>
        <v>2039</v>
      </c>
      <c r="J521" s="12" t="str">
        <f t="shared" ca="1" si="54"/>
        <v>not include</v>
      </c>
    </row>
    <row r="522" spans="1:10" x14ac:dyDescent="0.2">
      <c r="A522" s="10">
        <f>IF(ISERROR(IF(A521=nper,"",A521+1))=TRUE,"",IF(A521=nper,"",A521+1))</f>
        <v>512</v>
      </c>
      <c r="B522" s="43">
        <f t="shared" si="55"/>
        <v>50985</v>
      </c>
      <c r="C522" s="46">
        <f>IF(A522="","",IF(OR(A522=nper,payment&gt;ROUND((1+rate)*G521,2)),ROUND((1+rate)*G521,2),payment))</f>
        <v>1574.78</v>
      </c>
      <c r="D522" s="28"/>
      <c r="E522" s="11">
        <f t="shared" si="49"/>
        <v>233.09</v>
      </c>
      <c r="F522" s="11">
        <f t="shared" si="50"/>
        <v>1341.69</v>
      </c>
      <c r="G522" s="11">
        <f t="shared" si="51"/>
        <v>200805.45999999985</v>
      </c>
      <c r="H522" s="12">
        <f t="shared" si="52"/>
        <v>8</v>
      </c>
      <c r="I522" s="12">
        <f t="shared" si="53"/>
        <v>2039</v>
      </c>
      <c r="J522" s="12" t="str">
        <f t="shared" ca="1" si="54"/>
        <v>not include</v>
      </c>
    </row>
    <row r="523" spans="1:10" x14ac:dyDescent="0.2">
      <c r="A523" s="10">
        <f>IF(ISERROR(IF(A522=nper,"",A522+1))=TRUE,"",IF(A522=nper,"",A522+1))</f>
        <v>513</v>
      </c>
      <c r="B523" s="43">
        <f t="shared" si="55"/>
        <v>50999</v>
      </c>
      <c r="C523" s="46">
        <f>IF(A523="","",IF(OR(A523=nper,payment&gt;ROUND((1+rate)*G522,2)),ROUND((1+rate)*G522,2),payment))</f>
        <v>1574.78</v>
      </c>
      <c r="D523" s="28"/>
      <c r="E523" s="11">
        <f t="shared" ref="E523:E586" si="56">IF(A523="","",ROUND(rate*G522,2))</f>
        <v>231.54</v>
      </c>
      <c r="F523" s="11">
        <f t="shared" si="50"/>
        <v>1343.24</v>
      </c>
      <c r="G523" s="11">
        <f t="shared" si="51"/>
        <v>199462.21999999986</v>
      </c>
      <c r="H523" s="12">
        <f t="shared" si="52"/>
        <v>8</v>
      </c>
      <c r="I523" s="12">
        <f t="shared" si="53"/>
        <v>2039</v>
      </c>
      <c r="J523" s="12" t="str">
        <f t="shared" ca="1" si="54"/>
        <v>not include</v>
      </c>
    </row>
    <row r="524" spans="1:10" x14ac:dyDescent="0.2">
      <c r="A524" s="10">
        <f>IF(ISERROR(IF(A523=nper,"",A523+1))=TRUE,"",IF(A523=nper,"",A523+1))</f>
        <v>514</v>
      </c>
      <c r="B524" s="43">
        <f t="shared" si="55"/>
        <v>51013</v>
      </c>
      <c r="C524" s="46">
        <f>IF(A524="","",IF(OR(A524=nper,payment&gt;ROUND((1+rate)*G523,2)),ROUND((1+rate)*G523,2),payment))</f>
        <v>1574.78</v>
      </c>
      <c r="D524" s="28"/>
      <c r="E524" s="11">
        <f t="shared" si="56"/>
        <v>229.99</v>
      </c>
      <c r="F524" s="11">
        <f t="shared" ref="F524:F587" si="57">IF(A524="","",C524-(E524+D524))</f>
        <v>1344.79</v>
      </c>
      <c r="G524" s="11">
        <f t="shared" ref="G524:G587" si="58">IF(A524="","",G523-F524)</f>
        <v>198117.42999999985</v>
      </c>
      <c r="H524" s="12">
        <f t="shared" ref="H524:H587" si="59">IF(B524="","",MONTH(B524))</f>
        <v>8</v>
      </c>
      <c r="I524" s="12">
        <f t="shared" ref="I524:I587" si="60">IF(B524="","",YEAR(B524))</f>
        <v>2039</v>
      </c>
      <c r="J524" s="12" t="str">
        <f t="shared" ref="J524:J587" ca="1" si="61">IF(A524="","",IF(B524&lt;=TODAY(),"include","not include"))</f>
        <v>not include</v>
      </c>
    </row>
    <row r="525" spans="1:10" x14ac:dyDescent="0.2">
      <c r="A525" s="10">
        <f>IF(ISERROR(IF(A524=nper,"",A524+1))=TRUE,"",IF(A524=nper,"",A524+1))</f>
        <v>515</v>
      </c>
      <c r="B525" s="43">
        <f t="shared" si="55"/>
        <v>51027</v>
      </c>
      <c r="C525" s="46">
        <f>IF(A525="","",IF(OR(A525=nper,payment&gt;ROUND((1+rate)*G524,2)),ROUND((1+rate)*G524,2),payment))</f>
        <v>1574.78</v>
      </c>
      <c r="D525" s="28"/>
      <c r="E525" s="11">
        <f t="shared" si="56"/>
        <v>228.44</v>
      </c>
      <c r="F525" s="11">
        <f t="shared" si="57"/>
        <v>1346.34</v>
      </c>
      <c r="G525" s="11">
        <f t="shared" si="58"/>
        <v>196771.08999999985</v>
      </c>
      <c r="H525" s="12">
        <f t="shared" si="59"/>
        <v>9</v>
      </c>
      <c r="I525" s="12">
        <f t="shared" si="60"/>
        <v>2039</v>
      </c>
      <c r="J525" s="12" t="str">
        <f t="shared" ca="1" si="61"/>
        <v>not include</v>
      </c>
    </row>
    <row r="526" spans="1:10" x14ac:dyDescent="0.2">
      <c r="A526" s="10">
        <f>IF(ISERROR(IF(A525=nper,"",A525+1))=TRUE,"",IF(A525=nper,"",A525+1))</f>
        <v>516</v>
      </c>
      <c r="B526" s="43">
        <f t="shared" ref="B526:B589" si="62">IF(A526="","",IF($H$4="Weekly",B525+7,IF($H$4="Bi-Weekly",B525+14,IF($H$4="Monthly",EDATE(B525,1),IF($H$4="Bi-Monthly",EDATE(B525,2),IF($H$4="Quarterly",EDATE(B525,3),IF($H$4="Semi-Annually",EDATE(B525,6),IF($H$4="Annually",EDATE(B525,12),IF($H$4="Semi-Monthly",DATE(YEAR(B525),MONTH(B525)+1,15*(DAY(B525)&lt;&gt;15)),2)))))))))</f>
        <v>51041</v>
      </c>
      <c r="C526" s="46">
        <f>IF(A526="","",IF(OR(A526=nper,payment&gt;ROUND((1+rate)*G525,2)),ROUND((1+rate)*G525,2),payment))</f>
        <v>1574.78</v>
      </c>
      <c r="D526" s="28"/>
      <c r="E526" s="11">
        <f t="shared" si="56"/>
        <v>226.89</v>
      </c>
      <c r="F526" s="11">
        <f t="shared" si="57"/>
        <v>1347.8899999999999</v>
      </c>
      <c r="G526" s="11">
        <f t="shared" si="58"/>
        <v>195423.19999999984</v>
      </c>
      <c r="H526" s="12">
        <f t="shared" si="59"/>
        <v>9</v>
      </c>
      <c r="I526" s="12">
        <f t="shared" si="60"/>
        <v>2039</v>
      </c>
      <c r="J526" s="12" t="str">
        <f t="shared" ca="1" si="61"/>
        <v>not include</v>
      </c>
    </row>
    <row r="527" spans="1:10" x14ac:dyDescent="0.2">
      <c r="A527" s="10">
        <f>IF(ISERROR(IF(A526=nper,"",A526+1))=TRUE,"",IF(A526=nper,"",A526+1))</f>
        <v>517</v>
      </c>
      <c r="B527" s="43">
        <f t="shared" si="62"/>
        <v>51055</v>
      </c>
      <c r="C527" s="46">
        <f>IF(A527="","",IF(OR(A527=nper,payment&gt;ROUND((1+rate)*G526,2)),ROUND((1+rate)*G526,2),payment))</f>
        <v>1574.78</v>
      </c>
      <c r="D527" s="28"/>
      <c r="E527" s="11">
        <f t="shared" si="56"/>
        <v>225.34</v>
      </c>
      <c r="F527" s="11">
        <f t="shared" si="57"/>
        <v>1349.44</v>
      </c>
      <c r="G527" s="11">
        <f t="shared" si="58"/>
        <v>194073.75999999983</v>
      </c>
      <c r="H527" s="12">
        <f t="shared" si="59"/>
        <v>10</v>
      </c>
      <c r="I527" s="12">
        <f t="shared" si="60"/>
        <v>2039</v>
      </c>
      <c r="J527" s="12" t="str">
        <f t="shared" ca="1" si="61"/>
        <v>not include</v>
      </c>
    </row>
    <row r="528" spans="1:10" x14ac:dyDescent="0.2">
      <c r="A528" s="10">
        <f>IF(ISERROR(IF(A527=nper,"",A527+1))=TRUE,"",IF(A527=nper,"",A527+1))</f>
        <v>518</v>
      </c>
      <c r="B528" s="43">
        <f t="shared" si="62"/>
        <v>51069</v>
      </c>
      <c r="C528" s="46">
        <f>IF(A528="","",IF(OR(A528=nper,payment&gt;ROUND((1+rate)*G527,2)),ROUND((1+rate)*G527,2),payment))</f>
        <v>1574.78</v>
      </c>
      <c r="D528" s="28"/>
      <c r="E528" s="11">
        <f t="shared" si="56"/>
        <v>223.78</v>
      </c>
      <c r="F528" s="11">
        <f t="shared" si="57"/>
        <v>1351</v>
      </c>
      <c r="G528" s="11">
        <f t="shared" si="58"/>
        <v>192722.75999999983</v>
      </c>
      <c r="H528" s="12">
        <f t="shared" si="59"/>
        <v>10</v>
      </c>
      <c r="I528" s="12">
        <f t="shared" si="60"/>
        <v>2039</v>
      </c>
      <c r="J528" s="12" t="str">
        <f t="shared" ca="1" si="61"/>
        <v>not include</v>
      </c>
    </row>
    <row r="529" spans="1:10" x14ac:dyDescent="0.2">
      <c r="A529" s="10">
        <f>IF(ISERROR(IF(A528=nper,"",A528+1))=TRUE,"",IF(A528=nper,"",A528+1))</f>
        <v>519</v>
      </c>
      <c r="B529" s="43">
        <f t="shared" si="62"/>
        <v>51083</v>
      </c>
      <c r="C529" s="46">
        <f>IF(A529="","",IF(OR(A529=nper,payment&gt;ROUND((1+rate)*G528,2)),ROUND((1+rate)*G528,2),payment))</f>
        <v>1574.78</v>
      </c>
      <c r="D529" s="28"/>
      <c r="E529" s="11">
        <f t="shared" si="56"/>
        <v>222.22</v>
      </c>
      <c r="F529" s="11">
        <f t="shared" si="57"/>
        <v>1352.56</v>
      </c>
      <c r="G529" s="11">
        <f t="shared" si="58"/>
        <v>191370.19999999984</v>
      </c>
      <c r="H529" s="12">
        <f t="shared" si="59"/>
        <v>11</v>
      </c>
      <c r="I529" s="12">
        <f t="shared" si="60"/>
        <v>2039</v>
      </c>
      <c r="J529" s="12" t="str">
        <f t="shared" ca="1" si="61"/>
        <v>not include</v>
      </c>
    </row>
    <row r="530" spans="1:10" x14ac:dyDescent="0.2">
      <c r="A530" s="10">
        <f>IF(ISERROR(IF(A529=nper,"",A529+1))=TRUE,"",IF(A529=nper,"",A529+1))</f>
        <v>520</v>
      </c>
      <c r="B530" s="43">
        <f t="shared" si="62"/>
        <v>51097</v>
      </c>
      <c r="C530" s="46">
        <f>IF(A530="","",IF(OR(A530=nper,payment&gt;ROUND((1+rate)*G529,2)),ROUND((1+rate)*G529,2),payment))</f>
        <v>1574.78</v>
      </c>
      <c r="D530" s="28"/>
      <c r="E530" s="11">
        <f t="shared" si="56"/>
        <v>220.66</v>
      </c>
      <c r="F530" s="11">
        <f t="shared" si="57"/>
        <v>1354.12</v>
      </c>
      <c r="G530" s="11">
        <f t="shared" si="58"/>
        <v>190016.07999999984</v>
      </c>
      <c r="H530" s="12">
        <f t="shared" si="59"/>
        <v>11</v>
      </c>
      <c r="I530" s="12">
        <f t="shared" si="60"/>
        <v>2039</v>
      </c>
      <c r="J530" s="12" t="str">
        <f t="shared" ca="1" si="61"/>
        <v>not include</v>
      </c>
    </row>
    <row r="531" spans="1:10" x14ac:dyDescent="0.2">
      <c r="A531" s="10">
        <f>IF(ISERROR(IF(A530=nper,"",A530+1))=TRUE,"",IF(A530=nper,"",A530+1))</f>
        <v>521</v>
      </c>
      <c r="B531" s="43">
        <f t="shared" si="62"/>
        <v>51111</v>
      </c>
      <c r="C531" s="46">
        <f>IF(A531="","",IF(OR(A531=nper,payment&gt;ROUND((1+rate)*G530,2)),ROUND((1+rate)*G530,2),payment))</f>
        <v>1574.78</v>
      </c>
      <c r="D531" s="28"/>
      <c r="E531" s="11">
        <f t="shared" si="56"/>
        <v>219.1</v>
      </c>
      <c r="F531" s="11">
        <f t="shared" si="57"/>
        <v>1355.68</v>
      </c>
      <c r="G531" s="11">
        <f t="shared" si="58"/>
        <v>188660.39999999985</v>
      </c>
      <c r="H531" s="12">
        <f t="shared" si="59"/>
        <v>12</v>
      </c>
      <c r="I531" s="12">
        <f t="shared" si="60"/>
        <v>2039</v>
      </c>
      <c r="J531" s="12" t="str">
        <f t="shared" ca="1" si="61"/>
        <v>not include</v>
      </c>
    </row>
    <row r="532" spans="1:10" x14ac:dyDescent="0.2">
      <c r="A532" s="10">
        <f>IF(ISERROR(IF(A531=nper,"",A531+1))=TRUE,"",IF(A531=nper,"",A531+1))</f>
        <v>522</v>
      </c>
      <c r="B532" s="43">
        <f t="shared" si="62"/>
        <v>51125</v>
      </c>
      <c r="C532" s="46">
        <f>IF(A532="","",IF(OR(A532=nper,payment&gt;ROUND((1+rate)*G531,2)),ROUND((1+rate)*G531,2),payment))</f>
        <v>1574.78</v>
      </c>
      <c r="D532" s="28"/>
      <c r="E532" s="11">
        <f t="shared" si="56"/>
        <v>217.54</v>
      </c>
      <c r="F532" s="11">
        <f t="shared" si="57"/>
        <v>1357.24</v>
      </c>
      <c r="G532" s="11">
        <f t="shared" si="58"/>
        <v>187303.15999999986</v>
      </c>
      <c r="H532" s="12">
        <f t="shared" si="59"/>
        <v>12</v>
      </c>
      <c r="I532" s="12">
        <f t="shared" si="60"/>
        <v>2039</v>
      </c>
      <c r="J532" s="12" t="str">
        <f t="shared" ca="1" si="61"/>
        <v>not include</v>
      </c>
    </row>
    <row r="533" spans="1:10" x14ac:dyDescent="0.2">
      <c r="A533" s="10">
        <f>IF(ISERROR(IF(A532=nper,"",A532+1))=TRUE,"",IF(A532=nper,"",A532+1))</f>
        <v>523</v>
      </c>
      <c r="B533" s="43">
        <f t="shared" si="62"/>
        <v>51139</v>
      </c>
      <c r="C533" s="46">
        <f>IF(A533="","",IF(OR(A533=nper,payment&gt;ROUND((1+rate)*G532,2)),ROUND((1+rate)*G532,2),payment))</f>
        <v>1574.78</v>
      </c>
      <c r="D533" s="28"/>
      <c r="E533" s="11">
        <f t="shared" si="56"/>
        <v>215.97</v>
      </c>
      <c r="F533" s="11">
        <f t="shared" si="57"/>
        <v>1358.81</v>
      </c>
      <c r="G533" s="11">
        <f t="shared" si="58"/>
        <v>185944.34999999986</v>
      </c>
      <c r="H533" s="12">
        <f t="shared" si="59"/>
        <v>1</v>
      </c>
      <c r="I533" s="12">
        <f t="shared" si="60"/>
        <v>2040</v>
      </c>
      <c r="J533" s="12" t="str">
        <f t="shared" ca="1" si="61"/>
        <v>not include</v>
      </c>
    </row>
    <row r="534" spans="1:10" x14ac:dyDescent="0.2">
      <c r="A534" s="10">
        <f>IF(ISERROR(IF(A533=nper,"",A533+1))=TRUE,"",IF(A533=nper,"",A533+1))</f>
        <v>524</v>
      </c>
      <c r="B534" s="43">
        <f t="shared" si="62"/>
        <v>51153</v>
      </c>
      <c r="C534" s="46">
        <f>IF(A534="","",IF(OR(A534=nper,payment&gt;ROUND((1+rate)*G533,2)),ROUND((1+rate)*G533,2),payment))</f>
        <v>1574.78</v>
      </c>
      <c r="D534" s="28"/>
      <c r="E534" s="11">
        <f t="shared" si="56"/>
        <v>214.41</v>
      </c>
      <c r="F534" s="11">
        <f t="shared" si="57"/>
        <v>1360.37</v>
      </c>
      <c r="G534" s="11">
        <f t="shared" si="58"/>
        <v>184583.97999999986</v>
      </c>
      <c r="H534" s="12">
        <f t="shared" si="59"/>
        <v>1</v>
      </c>
      <c r="I534" s="12">
        <f t="shared" si="60"/>
        <v>2040</v>
      </c>
      <c r="J534" s="12" t="str">
        <f t="shared" ca="1" si="61"/>
        <v>not include</v>
      </c>
    </row>
    <row r="535" spans="1:10" x14ac:dyDescent="0.2">
      <c r="A535" s="10">
        <f>IF(ISERROR(IF(A534=nper,"",A534+1))=TRUE,"",IF(A534=nper,"",A534+1))</f>
        <v>525</v>
      </c>
      <c r="B535" s="43">
        <f t="shared" si="62"/>
        <v>51167</v>
      </c>
      <c r="C535" s="46">
        <f>IF(A535="","",IF(OR(A535=nper,payment&gt;ROUND((1+rate)*G534,2)),ROUND((1+rate)*G534,2),payment))</f>
        <v>1574.78</v>
      </c>
      <c r="D535" s="28"/>
      <c r="E535" s="11">
        <f t="shared" si="56"/>
        <v>212.84</v>
      </c>
      <c r="F535" s="11">
        <f t="shared" si="57"/>
        <v>1361.94</v>
      </c>
      <c r="G535" s="11">
        <f t="shared" si="58"/>
        <v>183222.03999999986</v>
      </c>
      <c r="H535" s="12">
        <f t="shared" si="59"/>
        <v>2</v>
      </c>
      <c r="I535" s="12">
        <f t="shared" si="60"/>
        <v>2040</v>
      </c>
      <c r="J535" s="12" t="str">
        <f t="shared" ca="1" si="61"/>
        <v>not include</v>
      </c>
    </row>
    <row r="536" spans="1:10" x14ac:dyDescent="0.2">
      <c r="A536" s="10">
        <f>IF(ISERROR(IF(A535=nper,"",A535+1))=TRUE,"",IF(A535=nper,"",A535+1))</f>
        <v>526</v>
      </c>
      <c r="B536" s="43">
        <f t="shared" si="62"/>
        <v>51181</v>
      </c>
      <c r="C536" s="46">
        <f>IF(A536="","",IF(OR(A536=nper,payment&gt;ROUND((1+rate)*G535,2)),ROUND((1+rate)*G535,2),payment))</f>
        <v>1574.78</v>
      </c>
      <c r="D536" s="28"/>
      <c r="E536" s="11">
        <f t="shared" si="56"/>
        <v>211.27</v>
      </c>
      <c r="F536" s="11">
        <f t="shared" si="57"/>
        <v>1363.51</v>
      </c>
      <c r="G536" s="11">
        <f t="shared" si="58"/>
        <v>181858.52999999985</v>
      </c>
      <c r="H536" s="12">
        <f t="shared" si="59"/>
        <v>2</v>
      </c>
      <c r="I536" s="12">
        <f t="shared" si="60"/>
        <v>2040</v>
      </c>
      <c r="J536" s="12" t="str">
        <f t="shared" ca="1" si="61"/>
        <v>not include</v>
      </c>
    </row>
    <row r="537" spans="1:10" x14ac:dyDescent="0.2">
      <c r="A537" s="10">
        <f>IF(ISERROR(IF(A536=nper,"",A536+1))=TRUE,"",IF(A536=nper,"",A536+1))</f>
        <v>527</v>
      </c>
      <c r="B537" s="43">
        <f t="shared" si="62"/>
        <v>51195</v>
      </c>
      <c r="C537" s="46">
        <f>IF(A537="","",IF(OR(A537=nper,payment&gt;ROUND((1+rate)*G536,2)),ROUND((1+rate)*G536,2),payment))</f>
        <v>1574.78</v>
      </c>
      <c r="D537" s="28"/>
      <c r="E537" s="11">
        <f t="shared" si="56"/>
        <v>209.7</v>
      </c>
      <c r="F537" s="11">
        <f t="shared" si="57"/>
        <v>1365.08</v>
      </c>
      <c r="G537" s="11">
        <f t="shared" si="58"/>
        <v>180493.44999999987</v>
      </c>
      <c r="H537" s="12">
        <f t="shared" si="59"/>
        <v>2</v>
      </c>
      <c r="I537" s="12">
        <f t="shared" si="60"/>
        <v>2040</v>
      </c>
      <c r="J537" s="12" t="str">
        <f t="shared" ca="1" si="61"/>
        <v>not include</v>
      </c>
    </row>
    <row r="538" spans="1:10" x14ac:dyDescent="0.2">
      <c r="A538" s="10">
        <f>IF(ISERROR(IF(A537=nper,"",A537+1))=TRUE,"",IF(A537=nper,"",A537+1))</f>
        <v>528</v>
      </c>
      <c r="B538" s="43">
        <f t="shared" si="62"/>
        <v>51209</v>
      </c>
      <c r="C538" s="46">
        <f>IF(A538="","",IF(OR(A538=nper,payment&gt;ROUND((1+rate)*G537,2)),ROUND((1+rate)*G537,2),payment))</f>
        <v>1574.78</v>
      </c>
      <c r="D538" s="28"/>
      <c r="E538" s="11">
        <f t="shared" si="56"/>
        <v>208.12</v>
      </c>
      <c r="F538" s="11">
        <f t="shared" si="57"/>
        <v>1366.6599999999999</v>
      </c>
      <c r="G538" s="11">
        <f t="shared" si="58"/>
        <v>179126.78999999986</v>
      </c>
      <c r="H538" s="12">
        <f t="shared" si="59"/>
        <v>3</v>
      </c>
      <c r="I538" s="12">
        <f t="shared" si="60"/>
        <v>2040</v>
      </c>
      <c r="J538" s="12" t="str">
        <f t="shared" ca="1" si="61"/>
        <v>not include</v>
      </c>
    </row>
    <row r="539" spans="1:10" x14ac:dyDescent="0.2">
      <c r="A539" s="10">
        <f>IF(ISERROR(IF(A538=nper,"",A538+1))=TRUE,"",IF(A538=nper,"",A538+1))</f>
        <v>529</v>
      </c>
      <c r="B539" s="43">
        <f t="shared" si="62"/>
        <v>51223</v>
      </c>
      <c r="C539" s="46">
        <f>IF(A539="","",IF(OR(A539=nper,payment&gt;ROUND((1+rate)*G538,2)),ROUND((1+rate)*G538,2),payment))</f>
        <v>1574.78</v>
      </c>
      <c r="D539" s="28"/>
      <c r="E539" s="11">
        <f t="shared" si="56"/>
        <v>206.55</v>
      </c>
      <c r="F539" s="11">
        <f t="shared" si="57"/>
        <v>1368.23</v>
      </c>
      <c r="G539" s="11">
        <f t="shared" si="58"/>
        <v>177758.55999999985</v>
      </c>
      <c r="H539" s="12">
        <f t="shared" si="59"/>
        <v>3</v>
      </c>
      <c r="I539" s="12">
        <f t="shared" si="60"/>
        <v>2040</v>
      </c>
      <c r="J539" s="12" t="str">
        <f t="shared" ca="1" si="61"/>
        <v>not include</v>
      </c>
    </row>
    <row r="540" spans="1:10" x14ac:dyDescent="0.2">
      <c r="A540" s="10">
        <f>IF(ISERROR(IF(A539=nper,"",A539+1))=TRUE,"",IF(A539=nper,"",A539+1))</f>
        <v>530</v>
      </c>
      <c r="B540" s="43">
        <f t="shared" si="62"/>
        <v>51237</v>
      </c>
      <c r="C540" s="46">
        <f>IF(A540="","",IF(OR(A540=nper,payment&gt;ROUND((1+rate)*G539,2)),ROUND((1+rate)*G539,2),payment))</f>
        <v>1574.78</v>
      </c>
      <c r="D540" s="28"/>
      <c r="E540" s="11">
        <f t="shared" si="56"/>
        <v>204.97</v>
      </c>
      <c r="F540" s="11">
        <f t="shared" si="57"/>
        <v>1369.81</v>
      </c>
      <c r="G540" s="11">
        <f t="shared" si="58"/>
        <v>176388.74999999985</v>
      </c>
      <c r="H540" s="12">
        <f t="shared" si="59"/>
        <v>4</v>
      </c>
      <c r="I540" s="12">
        <f t="shared" si="60"/>
        <v>2040</v>
      </c>
      <c r="J540" s="12" t="str">
        <f t="shared" ca="1" si="61"/>
        <v>not include</v>
      </c>
    </row>
    <row r="541" spans="1:10" x14ac:dyDescent="0.2">
      <c r="A541" s="10">
        <f>IF(ISERROR(IF(A540=nper,"",A540+1))=TRUE,"",IF(A540=nper,"",A540+1))</f>
        <v>531</v>
      </c>
      <c r="B541" s="43">
        <f t="shared" si="62"/>
        <v>51251</v>
      </c>
      <c r="C541" s="46">
        <f>IF(A541="","",IF(OR(A541=nper,payment&gt;ROUND((1+rate)*G540,2)),ROUND((1+rate)*G540,2),payment))</f>
        <v>1574.78</v>
      </c>
      <c r="D541" s="28"/>
      <c r="E541" s="11">
        <f t="shared" si="56"/>
        <v>203.39</v>
      </c>
      <c r="F541" s="11">
        <f t="shared" si="57"/>
        <v>1371.3899999999999</v>
      </c>
      <c r="G541" s="11">
        <f t="shared" si="58"/>
        <v>175017.35999999984</v>
      </c>
      <c r="H541" s="12">
        <f t="shared" si="59"/>
        <v>4</v>
      </c>
      <c r="I541" s="12">
        <f t="shared" si="60"/>
        <v>2040</v>
      </c>
      <c r="J541" s="12" t="str">
        <f t="shared" ca="1" si="61"/>
        <v>not include</v>
      </c>
    </row>
    <row r="542" spans="1:10" x14ac:dyDescent="0.2">
      <c r="A542" s="10">
        <f>IF(ISERROR(IF(A541=nper,"",A541+1))=TRUE,"",IF(A541=nper,"",A541+1))</f>
        <v>532</v>
      </c>
      <c r="B542" s="43">
        <f t="shared" si="62"/>
        <v>51265</v>
      </c>
      <c r="C542" s="46">
        <f>IF(A542="","",IF(OR(A542=nper,payment&gt;ROUND((1+rate)*G541,2)),ROUND((1+rate)*G541,2),payment))</f>
        <v>1574.78</v>
      </c>
      <c r="D542" s="28"/>
      <c r="E542" s="11">
        <f t="shared" si="56"/>
        <v>201.81</v>
      </c>
      <c r="F542" s="11">
        <f t="shared" si="57"/>
        <v>1372.97</v>
      </c>
      <c r="G542" s="11">
        <f t="shared" si="58"/>
        <v>173644.38999999984</v>
      </c>
      <c r="H542" s="12">
        <f t="shared" si="59"/>
        <v>5</v>
      </c>
      <c r="I542" s="12">
        <f t="shared" si="60"/>
        <v>2040</v>
      </c>
      <c r="J542" s="12" t="str">
        <f t="shared" ca="1" si="61"/>
        <v>not include</v>
      </c>
    </row>
    <row r="543" spans="1:10" x14ac:dyDescent="0.2">
      <c r="A543" s="10">
        <f>IF(ISERROR(IF(A542=nper,"",A542+1))=TRUE,"",IF(A542=nper,"",A542+1))</f>
        <v>533</v>
      </c>
      <c r="B543" s="43">
        <f t="shared" si="62"/>
        <v>51279</v>
      </c>
      <c r="C543" s="46">
        <f>IF(A543="","",IF(OR(A543=nper,payment&gt;ROUND((1+rate)*G542,2)),ROUND((1+rate)*G542,2),payment))</f>
        <v>1574.78</v>
      </c>
      <c r="D543" s="28"/>
      <c r="E543" s="11">
        <f t="shared" si="56"/>
        <v>200.22</v>
      </c>
      <c r="F543" s="11">
        <f t="shared" si="57"/>
        <v>1374.56</v>
      </c>
      <c r="G543" s="11">
        <f t="shared" si="58"/>
        <v>172269.82999999984</v>
      </c>
      <c r="H543" s="12">
        <f t="shared" si="59"/>
        <v>5</v>
      </c>
      <c r="I543" s="12">
        <f t="shared" si="60"/>
        <v>2040</v>
      </c>
      <c r="J543" s="12" t="str">
        <f t="shared" ca="1" si="61"/>
        <v>not include</v>
      </c>
    </row>
    <row r="544" spans="1:10" x14ac:dyDescent="0.2">
      <c r="A544" s="10">
        <f>IF(ISERROR(IF(A543=nper,"",A543+1))=TRUE,"",IF(A543=nper,"",A543+1))</f>
        <v>534</v>
      </c>
      <c r="B544" s="43">
        <f t="shared" si="62"/>
        <v>51293</v>
      </c>
      <c r="C544" s="46">
        <f>IF(A544="","",IF(OR(A544=nper,payment&gt;ROUND((1+rate)*G543,2)),ROUND((1+rate)*G543,2),payment))</f>
        <v>1574.78</v>
      </c>
      <c r="D544" s="28"/>
      <c r="E544" s="11">
        <f t="shared" si="56"/>
        <v>198.64</v>
      </c>
      <c r="F544" s="11">
        <f t="shared" si="57"/>
        <v>1376.1399999999999</v>
      </c>
      <c r="G544" s="11">
        <f t="shared" si="58"/>
        <v>170893.68999999983</v>
      </c>
      <c r="H544" s="12">
        <f t="shared" si="59"/>
        <v>6</v>
      </c>
      <c r="I544" s="12">
        <f t="shared" si="60"/>
        <v>2040</v>
      </c>
      <c r="J544" s="12" t="str">
        <f t="shared" ca="1" si="61"/>
        <v>not include</v>
      </c>
    </row>
    <row r="545" spans="1:10" x14ac:dyDescent="0.2">
      <c r="A545" s="10">
        <f>IF(ISERROR(IF(A544=nper,"",A544+1))=TRUE,"",IF(A544=nper,"",A544+1))</f>
        <v>535</v>
      </c>
      <c r="B545" s="43">
        <f t="shared" si="62"/>
        <v>51307</v>
      </c>
      <c r="C545" s="46">
        <f>IF(A545="","",IF(OR(A545=nper,payment&gt;ROUND((1+rate)*G544,2)),ROUND((1+rate)*G544,2),payment))</f>
        <v>1574.78</v>
      </c>
      <c r="D545" s="28"/>
      <c r="E545" s="11">
        <f t="shared" si="56"/>
        <v>197.05</v>
      </c>
      <c r="F545" s="11">
        <f t="shared" si="57"/>
        <v>1377.73</v>
      </c>
      <c r="G545" s="11">
        <f t="shared" si="58"/>
        <v>169515.95999999982</v>
      </c>
      <c r="H545" s="12">
        <f t="shared" si="59"/>
        <v>6</v>
      </c>
      <c r="I545" s="12">
        <f t="shared" si="60"/>
        <v>2040</v>
      </c>
      <c r="J545" s="12" t="str">
        <f t="shared" ca="1" si="61"/>
        <v>not include</v>
      </c>
    </row>
    <row r="546" spans="1:10" x14ac:dyDescent="0.2">
      <c r="A546" s="10">
        <f>IF(ISERROR(IF(A545=nper,"",A545+1))=TRUE,"",IF(A545=nper,"",A545+1))</f>
        <v>536</v>
      </c>
      <c r="B546" s="43">
        <f t="shared" si="62"/>
        <v>51321</v>
      </c>
      <c r="C546" s="46">
        <f>IF(A546="","",IF(OR(A546=nper,payment&gt;ROUND((1+rate)*G545,2)),ROUND((1+rate)*G545,2),payment))</f>
        <v>1574.78</v>
      </c>
      <c r="D546" s="28"/>
      <c r="E546" s="11">
        <f t="shared" si="56"/>
        <v>195.46</v>
      </c>
      <c r="F546" s="11">
        <f t="shared" si="57"/>
        <v>1379.32</v>
      </c>
      <c r="G546" s="11">
        <f t="shared" si="58"/>
        <v>168136.63999999981</v>
      </c>
      <c r="H546" s="12">
        <f t="shared" si="59"/>
        <v>7</v>
      </c>
      <c r="I546" s="12">
        <f t="shared" si="60"/>
        <v>2040</v>
      </c>
      <c r="J546" s="12" t="str">
        <f t="shared" ca="1" si="61"/>
        <v>not include</v>
      </c>
    </row>
    <row r="547" spans="1:10" x14ac:dyDescent="0.2">
      <c r="A547" s="10">
        <f>IF(ISERROR(IF(A546=nper,"",A546+1))=TRUE,"",IF(A546=nper,"",A546+1))</f>
        <v>537</v>
      </c>
      <c r="B547" s="43">
        <f t="shared" si="62"/>
        <v>51335</v>
      </c>
      <c r="C547" s="46">
        <f>IF(A547="","",IF(OR(A547=nper,payment&gt;ROUND((1+rate)*G546,2)),ROUND((1+rate)*G546,2),payment))</f>
        <v>1574.78</v>
      </c>
      <c r="D547" s="28"/>
      <c r="E547" s="11">
        <f t="shared" si="56"/>
        <v>193.87</v>
      </c>
      <c r="F547" s="11">
        <f t="shared" si="57"/>
        <v>1380.9099999999999</v>
      </c>
      <c r="G547" s="11">
        <f t="shared" si="58"/>
        <v>166755.72999999981</v>
      </c>
      <c r="H547" s="12">
        <f t="shared" si="59"/>
        <v>7</v>
      </c>
      <c r="I547" s="12">
        <f t="shared" si="60"/>
        <v>2040</v>
      </c>
      <c r="J547" s="12" t="str">
        <f t="shared" ca="1" si="61"/>
        <v>not include</v>
      </c>
    </row>
    <row r="548" spans="1:10" x14ac:dyDescent="0.2">
      <c r="A548" s="10">
        <f>IF(ISERROR(IF(A547=nper,"",A547+1))=TRUE,"",IF(A547=nper,"",A547+1))</f>
        <v>538</v>
      </c>
      <c r="B548" s="43">
        <f t="shared" si="62"/>
        <v>51349</v>
      </c>
      <c r="C548" s="46">
        <f>IF(A548="","",IF(OR(A548=nper,payment&gt;ROUND((1+rate)*G547,2)),ROUND((1+rate)*G547,2),payment))</f>
        <v>1574.78</v>
      </c>
      <c r="D548" s="28"/>
      <c r="E548" s="11">
        <f t="shared" si="56"/>
        <v>192.28</v>
      </c>
      <c r="F548" s="11">
        <f t="shared" si="57"/>
        <v>1382.5</v>
      </c>
      <c r="G548" s="11">
        <f t="shared" si="58"/>
        <v>165373.22999999981</v>
      </c>
      <c r="H548" s="12">
        <f t="shared" si="59"/>
        <v>8</v>
      </c>
      <c r="I548" s="12">
        <f t="shared" si="60"/>
        <v>2040</v>
      </c>
      <c r="J548" s="12" t="str">
        <f t="shared" ca="1" si="61"/>
        <v>not include</v>
      </c>
    </row>
    <row r="549" spans="1:10" x14ac:dyDescent="0.2">
      <c r="A549" s="10">
        <f>IF(ISERROR(IF(A548=nper,"",A548+1))=TRUE,"",IF(A548=nper,"",A548+1))</f>
        <v>539</v>
      </c>
      <c r="B549" s="43">
        <f t="shared" si="62"/>
        <v>51363</v>
      </c>
      <c r="C549" s="46">
        <f>IF(A549="","",IF(OR(A549=nper,payment&gt;ROUND((1+rate)*G548,2)),ROUND((1+rate)*G548,2),payment))</f>
        <v>1574.78</v>
      </c>
      <c r="D549" s="28"/>
      <c r="E549" s="11">
        <f t="shared" si="56"/>
        <v>190.69</v>
      </c>
      <c r="F549" s="11">
        <f t="shared" si="57"/>
        <v>1384.09</v>
      </c>
      <c r="G549" s="11">
        <f t="shared" si="58"/>
        <v>163989.13999999981</v>
      </c>
      <c r="H549" s="12">
        <f t="shared" si="59"/>
        <v>8</v>
      </c>
      <c r="I549" s="12">
        <f t="shared" si="60"/>
        <v>2040</v>
      </c>
      <c r="J549" s="12" t="str">
        <f t="shared" ca="1" si="61"/>
        <v>not include</v>
      </c>
    </row>
    <row r="550" spans="1:10" x14ac:dyDescent="0.2">
      <c r="A550" s="10">
        <f>IF(ISERROR(IF(A549=nper,"",A549+1))=TRUE,"",IF(A549=nper,"",A549+1))</f>
        <v>540</v>
      </c>
      <c r="B550" s="43">
        <f t="shared" si="62"/>
        <v>51377</v>
      </c>
      <c r="C550" s="46">
        <f>IF(A550="","",IF(OR(A550=nper,payment&gt;ROUND((1+rate)*G549,2)),ROUND((1+rate)*G549,2),payment))</f>
        <v>1574.78</v>
      </c>
      <c r="D550" s="28"/>
      <c r="E550" s="11">
        <f t="shared" si="56"/>
        <v>189.09</v>
      </c>
      <c r="F550" s="11">
        <f t="shared" si="57"/>
        <v>1385.69</v>
      </c>
      <c r="G550" s="11">
        <f t="shared" si="58"/>
        <v>162603.44999999981</v>
      </c>
      <c r="H550" s="12">
        <f t="shared" si="59"/>
        <v>8</v>
      </c>
      <c r="I550" s="12">
        <f t="shared" si="60"/>
        <v>2040</v>
      </c>
      <c r="J550" s="12" t="str">
        <f t="shared" ca="1" si="61"/>
        <v>not include</v>
      </c>
    </row>
    <row r="551" spans="1:10" x14ac:dyDescent="0.2">
      <c r="A551" s="10">
        <f>IF(ISERROR(IF(A550=nper,"",A550+1))=TRUE,"",IF(A550=nper,"",A550+1))</f>
        <v>541</v>
      </c>
      <c r="B551" s="43">
        <f t="shared" si="62"/>
        <v>51391</v>
      </c>
      <c r="C551" s="46">
        <f>IF(A551="","",IF(OR(A551=nper,payment&gt;ROUND((1+rate)*G550,2)),ROUND((1+rate)*G550,2),payment))</f>
        <v>1574.78</v>
      </c>
      <c r="D551" s="28"/>
      <c r="E551" s="11">
        <f t="shared" si="56"/>
        <v>187.49</v>
      </c>
      <c r="F551" s="11">
        <f t="shared" si="57"/>
        <v>1387.29</v>
      </c>
      <c r="G551" s="11">
        <f t="shared" si="58"/>
        <v>161216.1599999998</v>
      </c>
      <c r="H551" s="12">
        <f t="shared" si="59"/>
        <v>9</v>
      </c>
      <c r="I551" s="12">
        <f t="shared" si="60"/>
        <v>2040</v>
      </c>
      <c r="J551" s="12" t="str">
        <f t="shared" ca="1" si="61"/>
        <v>not include</v>
      </c>
    </row>
    <row r="552" spans="1:10" x14ac:dyDescent="0.2">
      <c r="A552" s="10">
        <f>IF(ISERROR(IF(A551=nper,"",A551+1))=TRUE,"",IF(A551=nper,"",A551+1))</f>
        <v>542</v>
      </c>
      <c r="B552" s="43">
        <f t="shared" si="62"/>
        <v>51405</v>
      </c>
      <c r="C552" s="46">
        <f>IF(A552="","",IF(OR(A552=nper,payment&gt;ROUND((1+rate)*G551,2)),ROUND((1+rate)*G551,2),payment))</f>
        <v>1574.78</v>
      </c>
      <c r="D552" s="28"/>
      <c r="E552" s="11">
        <f t="shared" si="56"/>
        <v>185.89</v>
      </c>
      <c r="F552" s="11">
        <f t="shared" si="57"/>
        <v>1388.8899999999999</v>
      </c>
      <c r="G552" s="11">
        <f t="shared" si="58"/>
        <v>159827.26999999979</v>
      </c>
      <c r="H552" s="12">
        <f t="shared" si="59"/>
        <v>9</v>
      </c>
      <c r="I552" s="12">
        <f t="shared" si="60"/>
        <v>2040</v>
      </c>
      <c r="J552" s="12" t="str">
        <f t="shared" ca="1" si="61"/>
        <v>not include</v>
      </c>
    </row>
    <row r="553" spans="1:10" x14ac:dyDescent="0.2">
      <c r="A553" s="10">
        <f>IF(ISERROR(IF(A552=nper,"",A552+1))=TRUE,"",IF(A552=nper,"",A552+1))</f>
        <v>543</v>
      </c>
      <c r="B553" s="43">
        <f t="shared" si="62"/>
        <v>51419</v>
      </c>
      <c r="C553" s="46">
        <f>IF(A553="","",IF(OR(A553=nper,payment&gt;ROUND((1+rate)*G552,2)),ROUND((1+rate)*G552,2),payment))</f>
        <v>1574.78</v>
      </c>
      <c r="D553" s="28"/>
      <c r="E553" s="11">
        <f t="shared" si="56"/>
        <v>184.29</v>
      </c>
      <c r="F553" s="11">
        <f t="shared" si="57"/>
        <v>1390.49</v>
      </c>
      <c r="G553" s="11">
        <f t="shared" si="58"/>
        <v>158436.7799999998</v>
      </c>
      <c r="H553" s="12">
        <f t="shared" si="59"/>
        <v>10</v>
      </c>
      <c r="I553" s="12">
        <f t="shared" si="60"/>
        <v>2040</v>
      </c>
      <c r="J553" s="12" t="str">
        <f t="shared" ca="1" si="61"/>
        <v>not include</v>
      </c>
    </row>
    <row r="554" spans="1:10" x14ac:dyDescent="0.2">
      <c r="A554" s="10">
        <f>IF(ISERROR(IF(A553=nper,"",A553+1))=TRUE,"",IF(A553=nper,"",A553+1))</f>
        <v>544</v>
      </c>
      <c r="B554" s="43">
        <f t="shared" si="62"/>
        <v>51433</v>
      </c>
      <c r="C554" s="46">
        <f>IF(A554="","",IF(OR(A554=nper,payment&gt;ROUND((1+rate)*G553,2)),ROUND((1+rate)*G553,2),payment))</f>
        <v>1574.78</v>
      </c>
      <c r="D554" s="28"/>
      <c r="E554" s="11">
        <f t="shared" si="56"/>
        <v>182.69</v>
      </c>
      <c r="F554" s="11">
        <f t="shared" si="57"/>
        <v>1392.09</v>
      </c>
      <c r="G554" s="11">
        <f t="shared" si="58"/>
        <v>157044.6899999998</v>
      </c>
      <c r="H554" s="12">
        <f t="shared" si="59"/>
        <v>10</v>
      </c>
      <c r="I554" s="12">
        <f t="shared" si="60"/>
        <v>2040</v>
      </c>
      <c r="J554" s="12" t="str">
        <f t="shared" ca="1" si="61"/>
        <v>not include</v>
      </c>
    </row>
    <row r="555" spans="1:10" x14ac:dyDescent="0.2">
      <c r="A555" s="10">
        <f>IF(ISERROR(IF(A554=nper,"",A554+1))=TRUE,"",IF(A554=nper,"",A554+1))</f>
        <v>545</v>
      </c>
      <c r="B555" s="43">
        <f t="shared" si="62"/>
        <v>51447</v>
      </c>
      <c r="C555" s="46">
        <f>IF(A555="","",IF(OR(A555=nper,payment&gt;ROUND((1+rate)*G554,2)),ROUND((1+rate)*G554,2),payment))</f>
        <v>1574.78</v>
      </c>
      <c r="D555" s="28"/>
      <c r="E555" s="11">
        <f t="shared" si="56"/>
        <v>181.08</v>
      </c>
      <c r="F555" s="11">
        <f t="shared" si="57"/>
        <v>1393.7</v>
      </c>
      <c r="G555" s="11">
        <f t="shared" si="58"/>
        <v>155650.98999999979</v>
      </c>
      <c r="H555" s="12">
        <f t="shared" si="59"/>
        <v>11</v>
      </c>
      <c r="I555" s="12">
        <f t="shared" si="60"/>
        <v>2040</v>
      </c>
      <c r="J555" s="12" t="str">
        <f t="shared" ca="1" si="61"/>
        <v>not include</v>
      </c>
    </row>
    <row r="556" spans="1:10" x14ac:dyDescent="0.2">
      <c r="A556" s="10">
        <f>IF(ISERROR(IF(A555=nper,"",A555+1))=TRUE,"",IF(A555=nper,"",A555+1))</f>
        <v>546</v>
      </c>
      <c r="B556" s="43">
        <f t="shared" si="62"/>
        <v>51461</v>
      </c>
      <c r="C556" s="46">
        <f>IF(A556="","",IF(OR(A556=nper,payment&gt;ROUND((1+rate)*G555,2)),ROUND((1+rate)*G555,2),payment))</f>
        <v>1574.78</v>
      </c>
      <c r="D556" s="28"/>
      <c r="E556" s="11">
        <f t="shared" si="56"/>
        <v>179.48</v>
      </c>
      <c r="F556" s="11">
        <f t="shared" si="57"/>
        <v>1395.3</v>
      </c>
      <c r="G556" s="11">
        <f t="shared" si="58"/>
        <v>154255.6899999998</v>
      </c>
      <c r="H556" s="12">
        <f t="shared" si="59"/>
        <v>11</v>
      </c>
      <c r="I556" s="12">
        <f t="shared" si="60"/>
        <v>2040</v>
      </c>
      <c r="J556" s="12" t="str">
        <f t="shared" ca="1" si="61"/>
        <v>not include</v>
      </c>
    </row>
    <row r="557" spans="1:10" x14ac:dyDescent="0.2">
      <c r="A557" s="10">
        <f>IF(ISERROR(IF(A556=nper,"",A556+1))=TRUE,"",IF(A556=nper,"",A556+1))</f>
        <v>547</v>
      </c>
      <c r="B557" s="43">
        <f t="shared" si="62"/>
        <v>51475</v>
      </c>
      <c r="C557" s="46">
        <f>IF(A557="","",IF(OR(A557=nper,payment&gt;ROUND((1+rate)*G556,2)),ROUND((1+rate)*G556,2),payment))</f>
        <v>1574.78</v>
      </c>
      <c r="D557" s="28"/>
      <c r="E557" s="11">
        <f t="shared" si="56"/>
        <v>177.87</v>
      </c>
      <c r="F557" s="11">
        <f t="shared" si="57"/>
        <v>1396.9099999999999</v>
      </c>
      <c r="G557" s="11">
        <f t="shared" si="58"/>
        <v>152858.7799999998</v>
      </c>
      <c r="H557" s="12">
        <f t="shared" si="59"/>
        <v>12</v>
      </c>
      <c r="I557" s="12">
        <f t="shared" si="60"/>
        <v>2040</v>
      </c>
      <c r="J557" s="12" t="str">
        <f t="shared" ca="1" si="61"/>
        <v>not include</v>
      </c>
    </row>
    <row r="558" spans="1:10" x14ac:dyDescent="0.2">
      <c r="A558" s="10">
        <f>IF(ISERROR(IF(A557=nper,"",A557+1))=TRUE,"",IF(A557=nper,"",A557+1))</f>
        <v>548</v>
      </c>
      <c r="B558" s="43">
        <f t="shared" si="62"/>
        <v>51489</v>
      </c>
      <c r="C558" s="46">
        <f>IF(A558="","",IF(OR(A558=nper,payment&gt;ROUND((1+rate)*G557,2)),ROUND((1+rate)*G557,2),payment))</f>
        <v>1574.78</v>
      </c>
      <c r="D558" s="28"/>
      <c r="E558" s="11">
        <f t="shared" si="56"/>
        <v>176.26</v>
      </c>
      <c r="F558" s="11">
        <f t="shared" si="57"/>
        <v>1398.52</v>
      </c>
      <c r="G558" s="11">
        <f t="shared" si="58"/>
        <v>151460.25999999981</v>
      </c>
      <c r="H558" s="12">
        <f t="shared" si="59"/>
        <v>12</v>
      </c>
      <c r="I558" s="12">
        <f t="shared" si="60"/>
        <v>2040</v>
      </c>
      <c r="J558" s="12" t="str">
        <f t="shared" ca="1" si="61"/>
        <v>not include</v>
      </c>
    </row>
    <row r="559" spans="1:10" x14ac:dyDescent="0.2">
      <c r="A559" s="10">
        <f>IF(ISERROR(IF(A558=nper,"",A558+1))=TRUE,"",IF(A558=nper,"",A558+1))</f>
        <v>549</v>
      </c>
      <c r="B559" s="43">
        <f t="shared" si="62"/>
        <v>51503</v>
      </c>
      <c r="C559" s="46">
        <f>IF(A559="","",IF(OR(A559=nper,payment&gt;ROUND((1+rate)*G558,2)),ROUND((1+rate)*G558,2),payment))</f>
        <v>1574.78</v>
      </c>
      <c r="D559" s="28"/>
      <c r="E559" s="11">
        <f t="shared" si="56"/>
        <v>174.64</v>
      </c>
      <c r="F559" s="11">
        <f t="shared" si="57"/>
        <v>1400.1399999999999</v>
      </c>
      <c r="G559" s="11">
        <f t="shared" si="58"/>
        <v>150060.11999999979</v>
      </c>
      <c r="H559" s="12">
        <f t="shared" si="59"/>
        <v>1</v>
      </c>
      <c r="I559" s="12">
        <f t="shared" si="60"/>
        <v>2041</v>
      </c>
      <c r="J559" s="12" t="str">
        <f t="shared" ca="1" si="61"/>
        <v>not include</v>
      </c>
    </row>
    <row r="560" spans="1:10" x14ac:dyDescent="0.2">
      <c r="A560" s="10">
        <f>IF(ISERROR(IF(A559=nper,"",A559+1))=TRUE,"",IF(A559=nper,"",A559+1))</f>
        <v>550</v>
      </c>
      <c r="B560" s="43">
        <f t="shared" si="62"/>
        <v>51517</v>
      </c>
      <c r="C560" s="46">
        <f>IF(A560="","",IF(OR(A560=nper,payment&gt;ROUND((1+rate)*G559,2)),ROUND((1+rate)*G559,2),payment))</f>
        <v>1574.78</v>
      </c>
      <c r="D560" s="28"/>
      <c r="E560" s="11">
        <f t="shared" si="56"/>
        <v>173.03</v>
      </c>
      <c r="F560" s="11">
        <f t="shared" si="57"/>
        <v>1401.75</v>
      </c>
      <c r="G560" s="11">
        <f t="shared" si="58"/>
        <v>148658.36999999979</v>
      </c>
      <c r="H560" s="12">
        <f t="shared" si="59"/>
        <v>1</v>
      </c>
      <c r="I560" s="12">
        <f t="shared" si="60"/>
        <v>2041</v>
      </c>
      <c r="J560" s="12" t="str">
        <f t="shared" ca="1" si="61"/>
        <v>not include</v>
      </c>
    </row>
    <row r="561" spans="1:10" x14ac:dyDescent="0.2">
      <c r="A561" s="10">
        <f>IF(ISERROR(IF(A560=nper,"",A560+1))=TRUE,"",IF(A560=nper,"",A560+1))</f>
        <v>551</v>
      </c>
      <c r="B561" s="43">
        <f t="shared" si="62"/>
        <v>51531</v>
      </c>
      <c r="C561" s="46">
        <f>IF(A561="","",IF(OR(A561=nper,payment&gt;ROUND((1+rate)*G560,2)),ROUND((1+rate)*G560,2),payment))</f>
        <v>1574.78</v>
      </c>
      <c r="D561" s="28"/>
      <c r="E561" s="11">
        <f t="shared" si="56"/>
        <v>171.41</v>
      </c>
      <c r="F561" s="11">
        <f t="shared" si="57"/>
        <v>1403.37</v>
      </c>
      <c r="G561" s="11">
        <f t="shared" si="58"/>
        <v>147254.9999999998</v>
      </c>
      <c r="H561" s="12">
        <f t="shared" si="59"/>
        <v>1</v>
      </c>
      <c r="I561" s="12">
        <f t="shared" si="60"/>
        <v>2041</v>
      </c>
      <c r="J561" s="12" t="str">
        <f t="shared" ca="1" si="61"/>
        <v>not include</v>
      </c>
    </row>
    <row r="562" spans="1:10" x14ac:dyDescent="0.2">
      <c r="A562" s="10">
        <f>IF(ISERROR(IF(A561=nper,"",A561+1))=TRUE,"",IF(A561=nper,"",A561+1))</f>
        <v>552</v>
      </c>
      <c r="B562" s="43">
        <f t="shared" si="62"/>
        <v>51545</v>
      </c>
      <c r="C562" s="46">
        <f>IF(A562="","",IF(OR(A562=nper,payment&gt;ROUND((1+rate)*G561,2)),ROUND((1+rate)*G561,2),payment))</f>
        <v>1574.78</v>
      </c>
      <c r="D562" s="28"/>
      <c r="E562" s="11">
        <f t="shared" si="56"/>
        <v>169.8</v>
      </c>
      <c r="F562" s="11">
        <f t="shared" si="57"/>
        <v>1404.98</v>
      </c>
      <c r="G562" s="11">
        <f t="shared" si="58"/>
        <v>145850.01999999979</v>
      </c>
      <c r="H562" s="12">
        <f t="shared" si="59"/>
        <v>2</v>
      </c>
      <c r="I562" s="12">
        <f t="shared" si="60"/>
        <v>2041</v>
      </c>
      <c r="J562" s="12" t="str">
        <f t="shared" ca="1" si="61"/>
        <v>not include</v>
      </c>
    </row>
    <row r="563" spans="1:10" x14ac:dyDescent="0.2">
      <c r="A563" s="10">
        <f>IF(ISERROR(IF(A562=nper,"",A562+1))=TRUE,"",IF(A562=nper,"",A562+1))</f>
        <v>553</v>
      </c>
      <c r="B563" s="43">
        <f t="shared" si="62"/>
        <v>51559</v>
      </c>
      <c r="C563" s="46">
        <f>IF(A563="","",IF(OR(A563=nper,payment&gt;ROUND((1+rate)*G562,2)),ROUND((1+rate)*G562,2),payment))</f>
        <v>1574.78</v>
      </c>
      <c r="D563" s="28"/>
      <c r="E563" s="11">
        <f t="shared" si="56"/>
        <v>168.18</v>
      </c>
      <c r="F563" s="11">
        <f t="shared" si="57"/>
        <v>1406.6</v>
      </c>
      <c r="G563" s="11">
        <f t="shared" si="58"/>
        <v>144443.41999999978</v>
      </c>
      <c r="H563" s="12">
        <f t="shared" si="59"/>
        <v>2</v>
      </c>
      <c r="I563" s="12">
        <f t="shared" si="60"/>
        <v>2041</v>
      </c>
      <c r="J563" s="12" t="str">
        <f t="shared" ca="1" si="61"/>
        <v>not include</v>
      </c>
    </row>
    <row r="564" spans="1:10" x14ac:dyDescent="0.2">
      <c r="A564" s="10">
        <f>IF(ISERROR(IF(A563=nper,"",A563+1))=TRUE,"",IF(A563=nper,"",A563+1))</f>
        <v>554</v>
      </c>
      <c r="B564" s="43">
        <f t="shared" si="62"/>
        <v>51573</v>
      </c>
      <c r="C564" s="46">
        <f>IF(A564="","",IF(OR(A564=nper,payment&gt;ROUND((1+rate)*G563,2)),ROUND((1+rate)*G563,2),payment))</f>
        <v>1574.78</v>
      </c>
      <c r="D564" s="28"/>
      <c r="E564" s="11">
        <f t="shared" si="56"/>
        <v>166.55</v>
      </c>
      <c r="F564" s="11">
        <f t="shared" si="57"/>
        <v>1408.23</v>
      </c>
      <c r="G564" s="11">
        <f t="shared" si="58"/>
        <v>143035.18999999977</v>
      </c>
      <c r="H564" s="12">
        <f t="shared" si="59"/>
        <v>3</v>
      </c>
      <c r="I564" s="12">
        <f t="shared" si="60"/>
        <v>2041</v>
      </c>
      <c r="J564" s="12" t="str">
        <f t="shared" ca="1" si="61"/>
        <v>not include</v>
      </c>
    </row>
    <row r="565" spans="1:10" x14ac:dyDescent="0.2">
      <c r="A565" s="10">
        <f>IF(ISERROR(IF(A564=nper,"",A564+1))=TRUE,"",IF(A564=nper,"",A564+1))</f>
        <v>555</v>
      </c>
      <c r="B565" s="43">
        <f t="shared" si="62"/>
        <v>51587</v>
      </c>
      <c r="C565" s="46">
        <f>IF(A565="","",IF(OR(A565=nper,payment&gt;ROUND((1+rate)*G564,2)),ROUND((1+rate)*G564,2),payment))</f>
        <v>1574.78</v>
      </c>
      <c r="D565" s="28"/>
      <c r="E565" s="11">
        <f t="shared" si="56"/>
        <v>164.93</v>
      </c>
      <c r="F565" s="11">
        <f t="shared" si="57"/>
        <v>1409.85</v>
      </c>
      <c r="G565" s="11">
        <f t="shared" si="58"/>
        <v>141625.33999999976</v>
      </c>
      <c r="H565" s="12">
        <f t="shared" si="59"/>
        <v>3</v>
      </c>
      <c r="I565" s="12">
        <f t="shared" si="60"/>
        <v>2041</v>
      </c>
      <c r="J565" s="12" t="str">
        <f t="shared" ca="1" si="61"/>
        <v>not include</v>
      </c>
    </row>
    <row r="566" spans="1:10" x14ac:dyDescent="0.2">
      <c r="A566" s="10">
        <f>IF(ISERROR(IF(A565=nper,"",A565+1))=TRUE,"",IF(A565=nper,"",A565+1))</f>
        <v>556</v>
      </c>
      <c r="B566" s="43">
        <f t="shared" si="62"/>
        <v>51601</v>
      </c>
      <c r="C566" s="46">
        <f>IF(A566="","",IF(OR(A566=nper,payment&gt;ROUND((1+rate)*G565,2)),ROUND((1+rate)*G565,2),payment))</f>
        <v>1574.78</v>
      </c>
      <c r="D566" s="28"/>
      <c r="E566" s="11">
        <f t="shared" si="56"/>
        <v>163.30000000000001</v>
      </c>
      <c r="F566" s="11">
        <f t="shared" si="57"/>
        <v>1411.48</v>
      </c>
      <c r="G566" s="11">
        <f t="shared" si="58"/>
        <v>140213.85999999975</v>
      </c>
      <c r="H566" s="12">
        <f t="shared" si="59"/>
        <v>4</v>
      </c>
      <c r="I566" s="12">
        <f t="shared" si="60"/>
        <v>2041</v>
      </c>
      <c r="J566" s="12" t="str">
        <f t="shared" ca="1" si="61"/>
        <v>not include</v>
      </c>
    </row>
    <row r="567" spans="1:10" x14ac:dyDescent="0.2">
      <c r="A567" s="10">
        <f>IF(ISERROR(IF(A566=nper,"",A566+1))=TRUE,"",IF(A566=nper,"",A566+1))</f>
        <v>557</v>
      </c>
      <c r="B567" s="43">
        <f t="shared" si="62"/>
        <v>51615</v>
      </c>
      <c r="C567" s="46">
        <f>IF(A567="","",IF(OR(A567=nper,payment&gt;ROUND((1+rate)*G566,2)),ROUND((1+rate)*G566,2),payment))</f>
        <v>1574.78</v>
      </c>
      <c r="D567" s="28"/>
      <c r="E567" s="11">
        <f t="shared" si="56"/>
        <v>161.68</v>
      </c>
      <c r="F567" s="11">
        <f t="shared" si="57"/>
        <v>1413.1</v>
      </c>
      <c r="G567" s="11">
        <f t="shared" si="58"/>
        <v>138800.75999999975</v>
      </c>
      <c r="H567" s="12">
        <f t="shared" si="59"/>
        <v>4</v>
      </c>
      <c r="I567" s="12">
        <f t="shared" si="60"/>
        <v>2041</v>
      </c>
      <c r="J567" s="12" t="str">
        <f t="shared" ca="1" si="61"/>
        <v>not include</v>
      </c>
    </row>
    <row r="568" spans="1:10" x14ac:dyDescent="0.2">
      <c r="A568" s="10">
        <f>IF(ISERROR(IF(A567=nper,"",A567+1))=TRUE,"",IF(A567=nper,"",A567+1))</f>
        <v>558</v>
      </c>
      <c r="B568" s="43">
        <f t="shared" si="62"/>
        <v>51629</v>
      </c>
      <c r="C568" s="46">
        <f>IF(A568="","",IF(OR(A568=nper,payment&gt;ROUND((1+rate)*G567,2)),ROUND((1+rate)*G567,2),payment))</f>
        <v>1574.78</v>
      </c>
      <c r="D568" s="28"/>
      <c r="E568" s="11">
        <f t="shared" si="56"/>
        <v>160.05000000000001</v>
      </c>
      <c r="F568" s="11">
        <f t="shared" si="57"/>
        <v>1414.73</v>
      </c>
      <c r="G568" s="11">
        <f t="shared" si="58"/>
        <v>137386.02999999974</v>
      </c>
      <c r="H568" s="12">
        <f t="shared" si="59"/>
        <v>5</v>
      </c>
      <c r="I568" s="12">
        <f t="shared" si="60"/>
        <v>2041</v>
      </c>
      <c r="J568" s="12" t="str">
        <f t="shared" ca="1" si="61"/>
        <v>not include</v>
      </c>
    </row>
    <row r="569" spans="1:10" x14ac:dyDescent="0.2">
      <c r="A569" s="10">
        <f>IF(ISERROR(IF(A568=nper,"",A568+1))=TRUE,"",IF(A568=nper,"",A568+1))</f>
        <v>559</v>
      </c>
      <c r="B569" s="43">
        <f t="shared" si="62"/>
        <v>51643</v>
      </c>
      <c r="C569" s="46">
        <f>IF(A569="","",IF(OR(A569=nper,payment&gt;ROUND((1+rate)*G568,2)),ROUND((1+rate)*G568,2),payment))</f>
        <v>1574.78</v>
      </c>
      <c r="D569" s="28"/>
      <c r="E569" s="11">
        <f t="shared" si="56"/>
        <v>158.41999999999999</v>
      </c>
      <c r="F569" s="11">
        <f t="shared" si="57"/>
        <v>1416.36</v>
      </c>
      <c r="G569" s="11">
        <f t="shared" si="58"/>
        <v>135969.66999999975</v>
      </c>
      <c r="H569" s="12">
        <f t="shared" si="59"/>
        <v>5</v>
      </c>
      <c r="I569" s="12">
        <f t="shared" si="60"/>
        <v>2041</v>
      </c>
      <c r="J569" s="12" t="str">
        <f t="shared" ca="1" si="61"/>
        <v>not include</v>
      </c>
    </row>
    <row r="570" spans="1:10" x14ac:dyDescent="0.2">
      <c r="A570" s="10">
        <f>IF(ISERROR(IF(A569=nper,"",A569+1))=TRUE,"",IF(A569=nper,"",A569+1))</f>
        <v>560</v>
      </c>
      <c r="B570" s="43">
        <f t="shared" si="62"/>
        <v>51657</v>
      </c>
      <c r="C570" s="46">
        <f>IF(A570="","",IF(OR(A570=nper,payment&gt;ROUND((1+rate)*G569,2)),ROUND((1+rate)*G569,2),payment))</f>
        <v>1574.78</v>
      </c>
      <c r="D570" s="28"/>
      <c r="E570" s="11">
        <f t="shared" si="56"/>
        <v>156.78</v>
      </c>
      <c r="F570" s="11">
        <f t="shared" si="57"/>
        <v>1418</v>
      </c>
      <c r="G570" s="11">
        <f t="shared" si="58"/>
        <v>134551.66999999975</v>
      </c>
      <c r="H570" s="12">
        <f t="shared" si="59"/>
        <v>6</v>
      </c>
      <c r="I570" s="12">
        <f t="shared" si="60"/>
        <v>2041</v>
      </c>
      <c r="J570" s="12" t="str">
        <f t="shared" ca="1" si="61"/>
        <v>not include</v>
      </c>
    </row>
    <row r="571" spans="1:10" x14ac:dyDescent="0.2">
      <c r="A571" s="10">
        <f>IF(ISERROR(IF(A570=nper,"",A570+1))=TRUE,"",IF(A570=nper,"",A570+1))</f>
        <v>561</v>
      </c>
      <c r="B571" s="43">
        <f t="shared" si="62"/>
        <v>51671</v>
      </c>
      <c r="C571" s="46">
        <f>IF(A571="","",IF(OR(A571=nper,payment&gt;ROUND((1+rate)*G570,2)),ROUND((1+rate)*G570,2),payment))</f>
        <v>1574.78</v>
      </c>
      <c r="D571" s="28"/>
      <c r="E571" s="11">
        <f t="shared" si="56"/>
        <v>155.15</v>
      </c>
      <c r="F571" s="11">
        <f t="shared" si="57"/>
        <v>1419.6299999999999</v>
      </c>
      <c r="G571" s="11">
        <f t="shared" si="58"/>
        <v>133132.03999999975</v>
      </c>
      <c r="H571" s="12">
        <f t="shared" si="59"/>
        <v>6</v>
      </c>
      <c r="I571" s="12">
        <f t="shared" si="60"/>
        <v>2041</v>
      </c>
      <c r="J571" s="12" t="str">
        <f t="shared" ca="1" si="61"/>
        <v>not include</v>
      </c>
    </row>
    <row r="572" spans="1:10" x14ac:dyDescent="0.2">
      <c r="A572" s="10">
        <f>IF(ISERROR(IF(A571=nper,"",A571+1))=TRUE,"",IF(A571=nper,"",A571+1))</f>
        <v>562</v>
      </c>
      <c r="B572" s="43">
        <f t="shared" si="62"/>
        <v>51685</v>
      </c>
      <c r="C572" s="46">
        <f>IF(A572="","",IF(OR(A572=nper,payment&gt;ROUND((1+rate)*G571,2)),ROUND((1+rate)*G571,2),payment))</f>
        <v>1574.78</v>
      </c>
      <c r="D572" s="28"/>
      <c r="E572" s="11">
        <f t="shared" si="56"/>
        <v>153.51</v>
      </c>
      <c r="F572" s="11">
        <f t="shared" si="57"/>
        <v>1421.27</v>
      </c>
      <c r="G572" s="11">
        <f t="shared" si="58"/>
        <v>131710.76999999976</v>
      </c>
      <c r="H572" s="12">
        <f t="shared" si="59"/>
        <v>7</v>
      </c>
      <c r="I572" s="12">
        <f t="shared" si="60"/>
        <v>2041</v>
      </c>
      <c r="J572" s="12" t="str">
        <f t="shared" ca="1" si="61"/>
        <v>not include</v>
      </c>
    </row>
    <row r="573" spans="1:10" x14ac:dyDescent="0.2">
      <c r="A573" s="10">
        <f>IF(ISERROR(IF(A572=nper,"",A572+1))=TRUE,"",IF(A572=nper,"",A572+1))</f>
        <v>563</v>
      </c>
      <c r="B573" s="43">
        <f t="shared" si="62"/>
        <v>51699</v>
      </c>
      <c r="C573" s="46">
        <f>IF(A573="","",IF(OR(A573=nper,payment&gt;ROUND((1+rate)*G572,2)),ROUND((1+rate)*G572,2),payment))</f>
        <v>1574.78</v>
      </c>
      <c r="D573" s="28"/>
      <c r="E573" s="11">
        <f t="shared" si="56"/>
        <v>151.87</v>
      </c>
      <c r="F573" s="11">
        <f t="shared" si="57"/>
        <v>1422.9099999999999</v>
      </c>
      <c r="G573" s="11">
        <f t="shared" si="58"/>
        <v>130287.85999999975</v>
      </c>
      <c r="H573" s="12">
        <f t="shared" si="59"/>
        <v>7</v>
      </c>
      <c r="I573" s="12">
        <f t="shared" si="60"/>
        <v>2041</v>
      </c>
      <c r="J573" s="12" t="str">
        <f t="shared" ca="1" si="61"/>
        <v>not include</v>
      </c>
    </row>
    <row r="574" spans="1:10" x14ac:dyDescent="0.2">
      <c r="A574" s="10">
        <f>IF(ISERROR(IF(A573=nper,"",A573+1))=TRUE,"",IF(A573=nper,"",A573+1))</f>
        <v>564</v>
      </c>
      <c r="B574" s="43">
        <f t="shared" si="62"/>
        <v>51713</v>
      </c>
      <c r="C574" s="46">
        <f>IF(A574="","",IF(OR(A574=nper,payment&gt;ROUND((1+rate)*G573,2)),ROUND((1+rate)*G573,2),payment))</f>
        <v>1574.78</v>
      </c>
      <c r="D574" s="28"/>
      <c r="E574" s="11">
        <f t="shared" si="56"/>
        <v>150.22999999999999</v>
      </c>
      <c r="F574" s="11">
        <f t="shared" si="57"/>
        <v>1424.55</v>
      </c>
      <c r="G574" s="11">
        <f t="shared" si="58"/>
        <v>128863.30999999975</v>
      </c>
      <c r="H574" s="12">
        <f t="shared" si="59"/>
        <v>7</v>
      </c>
      <c r="I574" s="12">
        <f t="shared" si="60"/>
        <v>2041</v>
      </c>
      <c r="J574" s="12" t="str">
        <f t="shared" ca="1" si="61"/>
        <v>not include</v>
      </c>
    </row>
    <row r="575" spans="1:10" x14ac:dyDescent="0.2">
      <c r="A575" s="10">
        <f>IF(ISERROR(IF(A574=nper,"",A574+1))=TRUE,"",IF(A574=nper,"",A574+1))</f>
        <v>565</v>
      </c>
      <c r="B575" s="43">
        <f t="shared" si="62"/>
        <v>51727</v>
      </c>
      <c r="C575" s="46">
        <f>IF(A575="","",IF(OR(A575=nper,payment&gt;ROUND((1+rate)*G574,2)),ROUND((1+rate)*G574,2),payment))</f>
        <v>1574.78</v>
      </c>
      <c r="D575" s="28"/>
      <c r="E575" s="11">
        <f t="shared" si="56"/>
        <v>148.59</v>
      </c>
      <c r="F575" s="11">
        <f t="shared" si="57"/>
        <v>1426.19</v>
      </c>
      <c r="G575" s="11">
        <f t="shared" si="58"/>
        <v>127437.11999999975</v>
      </c>
      <c r="H575" s="12">
        <f t="shared" si="59"/>
        <v>8</v>
      </c>
      <c r="I575" s="12">
        <f t="shared" si="60"/>
        <v>2041</v>
      </c>
      <c r="J575" s="12" t="str">
        <f t="shared" ca="1" si="61"/>
        <v>not include</v>
      </c>
    </row>
    <row r="576" spans="1:10" x14ac:dyDescent="0.2">
      <c r="A576" s="10">
        <f>IF(ISERROR(IF(A575=nper,"",A575+1))=TRUE,"",IF(A575=nper,"",A575+1))</f>
        <v>566</v>
      </c>
      <c r="B576" s="43">
        <f t="shared" si="62"/>
        <v>51741</v>
      </c>
      <c r="C576" s="46">
        <f>IF(A576="","",IF(OR(A576=nper,payment&gt;ROUND((1+rate)*G575,2)),ROUND((1+rate)*G575,2),payment))</f>
        <v>1574.78</v>
      </c>
      <c r="D576" s="28"/>
      <c r="E576" s="11">
        <f t="shared" si="56"/>
        <v>146.94</v>
      </c>
      <c r="F576" s="11">
        <f t="shared" si="57"/>
        <v>1427.84</v>
      </c>
      <c r="G576" s="11">
        <f t="shared" si="58"/>
        <v>126009.27999999975</v>
      </c>
      <c r="H576" s="12">
        <f t="shared" si="59"/>
        <v>8</v>
      </c>
      <c r="I576" s="12">
        <f t="shared" si="60"/>
        <v>2041</v>
      </c>
      <c r="J576" s="12" t="str">
        <f t="shared" ca="1" si="61"/>
        <v>not include</v>
      </c>
    </row>
    <row r="577" spans="1:10" x14ac:dyDescent="0.2">
      <c r="A577" s="10">
        <f>IF(ISERROR(IF(A576=nper,"",A576+1))=TRUE,"",IF(A576=nper,"",A576+1))</f>
        <v>567</v>
      </c>
      <c r="B577" s="43">
        <f t="shared" si="62"/>
        <v>51755</v>
      </c>
      <c r="C577" s="46">
        <f>IF(A577="","",IF(OR(A577=nper,payment&gt;ROUND((1+rate)*G576,2)),ROUND((1+rate)*G576,2),payment))</f>
        <v>1574.78</v>
      </c>
      <c r="D577" s="28"/>
      <c r="E577" s="11">
        <f t="shared" si="56"/>
        <v>145.30000000000001</v>
      </c>
      <c r="F577" s="11">
        <f t="shared" si="57"/>
        <v>1429.48</v>
      </c>
      <c r="G577" s="11">
        <f t="shared" si="58"/>
        <v>124579.79999999976</v>
      </c>
      <c r="H577" s="12">
        <f t="shared" si="59"/>
        <v>9</v>
      </c>
      <c r="I577" s="12">
        <f t="shared" si="60"/>
        <v>2041</v>
      </c>
      <c r="J577" s="12" t="str">
        <f t="shared" ca="1" si="61"/>
        <v>not include</v>
      </c>
    </row>
    <row r="578" spans="1:10" x14ac:dyDescent="0.2">
      <c r="A578" s="10">
        <f>IF(ISERROR(IF(A577=nper,"",A577+1))=TRUE,"",IF(A577=nper,"",A577+1))</f>
        <v>568</v>
      </c>
      <c r="B578" s="43">
        <f t="shared" si="62"/>
        <v>51769</v>
      </c>
      <c r="C578" s="46">
        <f>IF(A578="","",IF(OR(A578=nper,payment&gt;ROUND((1+rate)*G577,2)),ROUND((1+rate)*G577,2),payment))</f>
        <v>1574.78</v>
      </c>
      <c r="D578" s="28"/>
      <c r="E578" s="11">
        <f t="shared" si="56"/>
        <v>143.65</v>
      </c>
      <c r="F578" s="11">
        <f t="shared" si="57"/>
        <v>1431.1299999999999</v>
      </c>
      <c r="G578" s="11">
        <f t="shared" si="58"/>
        <v>123148.66999999975</v>
      </c>
      <c r="H578" s="12">
        <f t="shared" si="59"/>
        <v>9</v>
      </c>
      <c r="I578" s="12">
        <f t="shared" si="60"/>
        <v>2041</v>
      </c>
      <c r="J578" s="12" t="str">
        <f t="shared" ca="1" si="61"/>
        <v>not include</v>
      </c>
    </row>
    <row r="579" spans="1:10" x14ac:dyDescent="0.2">
      <c r="A579" s="10">
        <f>IF(ISERROR(IF(A578=nper,"",A578+1))=TRUE,"",IF(A578=nper,"",A578+1))</f>
        <v>569</v>
      </c>
      <c r="B579" s="43">
        <f t="shared" si="62"/>
        <v>51783</v>
      </c>
      <c r="C579" s="46">
        <f>IF(A579="","",IF(OR(A579=nper,payment&gt;ROUND((1+rate)*G578,2)),ROUND((1+rate)*G578,2),payment))</f>
        <v>1574.78</v>
      </c>
      <c r="D579" s="28"/>
      <c r="E579" s="11">
        <f t="shared" si="56"/>
        <v>142</v>
      </c>
      <c r="F579" s="11">
        <f t="shared" si="57"/>
        <v>1432.78</v>
      </c>
      <c r="G579" s="11">
        <f t="shared" si="58"/>
        <v>121715.88999999975</v>
      </c>
      <c r="H579" s="12">
        <f t="shared" si="59"/>
        <v>10</v>
      </c>
      <c r="I579" s="12">
        <f t="shared" si="60"/>
        <v>2041</v>
      </c>
      <c r="J579" s="12" t="str">
        <f t="shared" ca="1" si="61"/>
        <v>not include</v>
      </c>
    </row>
    <row r="580" spans="1:10" x14ac:dyDescent="0.2">
      <c r="A580" s="10">
        <f>IF(ISERROR(IF(A579=nper,"",A579+1))=TRUE,"",IF(A579=nper,"",A579+1))</f>
        <v>570</v>
      </c>
      <c r="B580" s="43">
        <f t="shared" si="62"/>
        <v>51797</v>
      </c>
      <c r="C580" s="46">
        <f>IF(A580="","",IF(OR(A580=nper,payment&gt;ROUND((1+rate)*G579,2)),ROUND((1+rate)*G579,2),payment))</f>
        <v>1574.78</v>
      </c>
      <c r="D580" s="28"/>
      <c r="E580" s="11">
        <f t="shared" si="56"/>
        <v>140.35</v>
      </c>
      <c r="F580" s="11">
        <f t="shared" si="57"/>
        <v>1434.43</v>
      </c>
      <c r="G580" s="11">
        <f t="shared" si="58"/>
        <v>120281.45999999976</v>
      </c>
      <c r="H580" s="12">
        <f t="shared" si="59"/>
        <v>10</v>
      </c>
      <c r="I580" s="12">
        <f t="shared" si="60"/>
        <v>2041</v>
      </c>
      <c r="J580" s="12" t="str">
        <f t="shared" ca="1" si="61"/>
        <v>not include</v>
      </c>
    </row>
    <row r="581" spans="1:10" x14ac:dyDescent="0.2">
      <c r="A581" s="10">
        <f>IF(ISERROR(IF(A580=nper,"",A580+1))=TRUE,"",IF(A580=nper,"",A580+1))</f>
        <v>571</v>
      </c>
      <c r="B581" s="43">
        <f t="shared" si="62"/>
        <v>51811</v>
      </c>
      <c r="C581" s="46">
        <f>IF(A581="","",IF(OR(A581=nper,payment&gt;ROUND((1+rate)*G580,2)),ROUND((1+rate)*G580,2),payment))</f>
        <v>1574.78</v>
      </c>
      <c r="D581" s="28"/>
      <c r="E581" s="11">
        <f t="shared" si="56"/>
        <v>138.69</v>
      </c>
      <c r="F581" s="11">
        <f t="shared" si="57"/>
        <v>1436.09</v>
      </c>
      <c r="G581" s="11">
        <f t="shared" si="58"/>
        <v>118845.36999999976</v>
      </c>
      <c r="H581" s="12">
        <f t="shared" si="59"/>
        <v>11</v>
      </c>
      <c r="I581" s="12">
        <f t="shared" si="60"/>
        <v>2041</v>
      </c>
      <c r="J581" s="12" t="str">
        <f t="shared" ca="1" si="61"/>
        <v>not include</v>
      </c>
    </row>
    <row r="582" spans="1:10" x14ac:dyDescent="0.2">
      <c r="A582" s="10">
        <f>IF(ISERROR(IF(A581=nper,"",A581+1))=TRUE,"",IF(A581=nper,"",A581+1))</f>
        <v>572</v>
      </c>
      <c r="B582" s="43">
        <f t="shared" si="62"/>
        <v>51825</v>
      </c>
      <c r="C582" s="46">
        <f>IF(A582="","",IF(OR(A582=nper,payment&gt;ROUND((1+rate)*G581,2)),ROUND((1+rate)*G581,2),payment))</f>
        <v>1574.78</v>
      </c>
      <c r="D582" s="28"/>
      <c r="E582" s="11">
        <f t="shared" si="56"/>
        <v>137.04</v>
      </c>
      <c r="F582" s="11">
        <f t="shared" si="57"/>
        <v>1437.74</v>
      </c>
      <c r="G582" s="11">
        <f t="shared" si="58"/>
        <v>117407.62999999976</v>
      </c>
      <c r="H582" s="12">
        <f t="shared" si="59"/>
        <v>11</v>
      </c>
      <c r="I582" s="12">
        <f t="shared" si="60"/>
        <v>2041</v>
      </c>
      <c r="J582" s="12" t="str">
        <f t="shared" ca="1" si="61"/>
        <v>not include</v>
      </c>
    </row>
    <row r="583" spans="1:10" x14ac:dyDescent="0.2">
      <c r="A583" s="10">
        <f>IF(ISERROR(IF(A582=nper,"",A582+1))=TRUE,"",IF(A582=nper,"",A582+1))</f>
        <v>573</v>
      </c>
      <c r="B583" s="43">
        <f t="shared" si="62"/>
        <v>51839</v>
      </c>
      <c r="C583" s="46">
        <f>IF(A583="","",IF(OR(A583=nper,payment&gt;ROUND((1+rate)*G582,2)),ROUND((1+rate)*G582,2),payment))</f>
        <v>1574.78</v>
      </c>
      <c r="D583" s="28"/>
      <c r="E583" s="11">
        <f t="shared" si="56"/>
        <v>135.38</v>
      </c>
      <c r="F583" s="11">
        <f t="shared" si="57"/>
        <v>1439.4</v>
      </c>
      <c r="G583" s="11">
        <f t="shared" si="58"/>
        <v>115968.22999999976</v>
      </c>
      <c r="H583" s="12">
        <f t="shared" si="59"/>
        <v>12</v>
      </c>
      <c r="I583" s="12">
        <f t="shared" si="60"/>
        <v>2041</v>
      </c>
      <c r="J583" s="12" t="str">
        <f t="shared" ca="1" si="61"/>
        <v>not include</v>
      </c>
    </row>
    <row r="584" spans="1:10" x14ac:dyDescent="0.2">
      <c r="A584" s="10">
        <f>IF(ISERROR(IF(A583=nper,"",A583+1))=TRUE,"",IF(A583=nper,"",A583+1))</f>
        <v>574</v>
      </c>
      <c r="B584" s="43">
        <f t="shared" si="62"/>
        <v>51853</v>
      </c>
      <c r="C584" s="46">
        <f>IF(A584="","",IF(OR(A584=nper,payment&gt;ROUND((1+rate)*G583,2)),ROUND((1+rate)*G583,2),payment))</f>
        <v>1574.78</v>
      </c>
      <c r="D584" s="28"/>
      <c r="E584" s="11">
        <f t="shared" si="56"/>
        <v>133.72</v>
      </c>
      <c r="F584" s="11">
        <f t="shared" si="57"/>
        <v>1441.06</v>
      </c>
      <c r="G584" s="11">
        <f t="shared" si="58"/>
        <v>114527.16999999977</v>
      </c>
      <c r="H584" s="12">
        <f t="shared" si="59"/>
        <v>12</v>
      </c>
      <c r="I584" s="12">
        <f t="shared" si="60"/>
        <v>2041</v>
      </c>
      <c r="J584" s="12" t="str">
        <f t="shared" ca="1" si="61"/>
        <v>not include</v>
      </c>
    </row>
    <row r="585" spans="1:10" x14ac:dyDescent="0.2">
      <c r="A585" s="10">
        <f>IF(ISERROR(IF(A584=nper,"",A584+1))=TRUE,"",IF(A584=nper,"",A584+1))</f>
        <v>575</v>
      </c>
      <c r="B585" s="43">
        <f t="shared" si="62"/>
        <v>51867</v>
      </c>
      <c r="C585" s="46">
        <f>IF(A585="","",IF(OR(A585=nper,payment&gt;ROUND((1+rate)*G584,2)),ROUND((1+rate)*G584,2),payment))</f>
        <v>1574.78</v>
      </c>
      <c r="D585" s="28"/>
      <c r="E585" s="11">
        <f t="shared" si="56"/>
        <v>132.06</v>
      </c>
      <c r="F585" s="11">
        <f t="shared" si="57"/>
        <v>1442.72</v>
      </c>
      <c r="G585" s="11">
        <f t="shared" si="58"/>
        <v>113084.44999999976</v>
      </c>
      <c r="H585" s="12">
        <f t="shared" si="59"/>
        <v>1</v>
      </c>
      <c r="I585" s="12">
        <f t="shared" si="60"/>
        <v>2042</v>
      </c>
      <c r="J585" s="12" t="str">
        <f t="shared" ca="1" si="61"/>
        <v>not include</v>
      </c>
    </row>
    <row r="586" spans="1:10" x14ac:dyDescent="0.2">
      <c r="A586" s="10">
        <f>IF(ISERROR(IF(A585=nper,"",A585+1))=TRUE,"",IF(A585=nper,"",A585+1))</f>
        <v>576</v>
      </c>
      <c r="B586" s="43">
        <f t="shared" si="62"/>
        <v>51881</v>
      </c>
      <c r="C586" s="46">
        <f>IF(A586="","",IF(OR(A586=nper,payment&gt;ROUND((1+rate)*G585,2)),ROUND((1+rate)*G585,2),payment))</f>
        <v>1574.78</v>
      </c>
      <c r="D586" s="28"/>
      <c r="E586" s="11">
        <f t="shared" si="56"/>
        <v>130.38999999999999</v>
      </c>
      <c r="F586" s="11">
        <f t="shared" si="57"/>
        <v>1444.3899999999999</v>
      </c>
      <c r="G586" s="11">
        <f t="shared" si="58"/>
        <v>111640.05999999976</v>
      </c>
      <c r="H586" s="12">
        <f t="shared" si="59"/>
        <v>1</v>
      </c>
      <c r="I586" s="12">
        <f t="shared" si="60"/>
        <v>2042</v>
      </c>
      <c r="J586" s="12" t="str">
        <f t="shared" ca="1" si="61"/>
        <v>not include</v>
      </c>
    </row>
    <row r="587" spans="1:10" x14ac:dyDescent="0.2">
      <c r="A587" s="10">
        <f>IF(ISERROR(IF(A586=nper,"",A586+1))=TRUE,"",IF(A586=nper,"",A586+1))</f>
        <v>577</v>
      </c>
      <c r="B587" s="43">
        <f t="shared" si="62"/>
        <v>51895</v>
      </c>
      <c r="C587" s="46">
        <f>IF(A587="","",IF(OR(A587=nper,payment&gt;ROUND((1+rate)*G586,2)),ROUND((1+rate)*G586,2),payment))</f>
        <v>1574.78</v>
      </c>
      <c r="D587" s="28"/>
      <c r="E587" s="11">
        <f t="shared" ref="E587:E650" si="63">IF(A587="","",ROUND(rate*G586,2))</f>
        <v>128.72999999999999</v>
      </c>
      <c r="F587" s="11">
        <f t="shared" si="57"/>
        <v>1446.05</v>
      </c>
      <c r="G587" s="11">
        <f t="shared" si="58"/>
        <v>110194.00999999976</v>
      </c>
      <c r="H587" s="12">
        <f t="shared" si="59"/>
        <v>1</v>
      </c>
      <c r="I587" s="12">
        <f t="shared" si="60"/>
        <v>2042</v>
      </c>
      <c r="J587" s="12" t="str">
        <f t="shared" ca="1" si="61"/>
        <v>not include</v>
      </c>
    </row>
    <row r="588" spans="1:10" x14ac:dyDescent="0.2">
      <c r="A588" s="10">
        <f>IF(ISERROR(IF(A587=nper,"",A587+1))=TRUE,"",IF(A587=nper,"",A587+1))</f>
        <v>578</v>
      </c>
      <c r="B588" s="43">
        <f t="shared" si="62"/>
        <v>51909</v>
      </c>
      <c r="C588" s="46">
        <f>IF(A588="","",IF(OR(A588=nper,payment&gt;ROUND((1+rate)*G587,2)),ROUND((1+rate)*G587,2),payment))</f>
        <v>1574.78</v>
      </c>
      <c r="D588" s="28"/>
      <c r="E588" s="11">
        <f t="shared" si="63"/>
        <v>127.06</v>
      </c>
      <c r="F588" s="11">
        <f t="shared" ref="F588:F651" si="64">IF(A588="","",C588-(E588+D588))</f>
        <v>1447.72</v>
      </c>
      <c r="G588" s="11">
        <f t="shared" ref="G588:G651" si="65">IF(A588="","",G587-F588)</f>
        <v>108746.28999999976</v>
      </c>
      <c r="H588" s="12">
        <f t="shared" ref="H588:H651" si="66">IF(B588="","",MONTH(B588))</f>
        <v>2</v>
      </c>
      <c r="I588" s="12">
        <f t="shared" ref="I588:I651" si="67">IF(B588="","",YEAR(B588))</f>
        <v>2042</v>
      </c>
      <c r="J588" s="12" t="str">
        <f t="shared" ref="J588:J651" ca="1" si="68">IF(A588="","",IF(B588&lt;=TODAY(),"include","not include"))</f>
        <v>not include</v>
      </c>
    </row>
    <row r="589" spans="1:10" x14ac:dyDescent="0.2">
      <c r="A589" s="10">
        <f>IF(ISERROR(IF(A588=nper,"",A588+1))=TRUE,"",IF(A588=nper,"",A588+1))</f>
        <v>579</v>
      </c>
      <c r="B589" s="43">
        <f t="shared" si="62"/>
        <v>51923</v>
      </c>
      <c r="C589" s="46">
        <f>IF(A589="","",IF(OR(A589=nper,payment&gt;ROUND((1+rate)*G588,2)),ROUND((1+rate)*G588,2),payment))</f>
        <v>1574.78</v>
      </c>
      <c r="D589" s="28"/>
      <c r="E589" s="11">
        <f t="shared" si="63"/>
        <v>125.39</v>
      </c>
      <c r="F589" s="11">
        <f t="shared" si="64"/>
        <v>1449.3899999999999</v>
      </c>
      <c r="G589" s="11">
        <f t="shared" si="65"/>
        <v>107296.89999999976</v>
      </c>
      <c r="H589" s="12">
        <f t="shared" si="66"/>
        <v>2</v>
      </c>
      <c r="I589" s="12">
        <f t="shared" si="67"/>
        <v>2042</v>
      </c>
      <c r="J589" s="12" t="str">
        <f t="shared" ca="1" si="68"/>
        <v>not include</v>
      </c>
    </row>
    <row r="590" spans="1:10" x14ac:dyDescent="0.2">
      <c r="A590" s="10">
        <f>IF(ISERROR(IF(A589=nper,"",A589+1))=TRUE,"",IF(A589=nper,"",A589+1))</f>
        <v>580</v>
      </c>
      <c r="B590" s="43">
        <f t="shared" ref="B590:B653" si="69">IF(A590="","",IF($H$4="Weekly",B589+7,IF($H$4="Bi-Weekly",B589+14,IF($H$4="Monthly",EDATE(B589,1),IF($H$4="Bi-Monthly",EDATE(B589,2),IF($H$4="Quarterly",EDATE(B589,3),IF($H$4="Semi-Annually",EDATE(B589,6),IF($H$4="Annually",EDATE(B589,12),IF($H$4="Semi-Monthly",DATE(YEAR(B589),MONTH(B589)+1,15*(DAY(B589)&lt;&gt;15)),2)))))))))</f>
        <v>51937</v>
      </c>
      <c r="C590" s="46">
        <f>IF(A590="","",IF(OR(A590=nper,payment&gt;ROUND((1+rate)*G589,2)),ROUND((1+rate)*G589,2),payment))</f>
        <v>1574.78</v>
      </c>
      <c r="D590" s="28"/>
      <c r="E590" s="11">
        <f t="shared" si="63"/>
        <v>123.72</v>
      </c>
      <c r="F590" s="11">
        <f t="shared" si="64"/>
        <v>1451.06</v>
      </c>
      <c r="G590" s="11">
        <f t="shared" si="65"/>
        <v>105845.83999999976</v>
      </c>
      <c r="H590" s="12">
        <f t="shared" si="66"/>
        <v>3</v>
      </c>
      <c r="I590" s="12">
        <f t="shared" si="67"/>
        <v>2042</v>
      </c>
      <c r="J590" s="12" t="str">
        <f t="shared" ca="1" si="68"/>
        <v>not include</v>
      </c>
    </row>
    <row r="591" spans="1:10" x14ac:dyDescent="0.2">
      <c r="A591" s="10">
        <f>IF(ISERROR(IF(A590=nper,"",A590+1))=TRUE,"",IF(A590=nper,"",A590+1))</f>
        <v>581</v>
      </c>
      <c r="B591" s="43">
        <f t="shared" si="69"/>
        <v>51951</v>
      </c>
      <c r="C591" s="46">
        <f>IF(A591="","",IF(OR(A591=nper,payment&gt;ROUND((1+rate)*G590,2)),ROUND((1+rate)*G590,2),payment))</f>
        <v>1574.78</v>
      </c>
      <c r="D591" s="28"/>
      <c r="E591" s="11">
        <f t="shared" si="63"/>
        <v>122.05</v>
      </c>
      <c r="F591" s="11">
        <f t="shared" si="64"/>
        <v>1452.73</v>
      </c>
      <c r="G591" s="11">
        <f t="shared" si="65"/>
        <v>104393.10999999977</v>
      </c>
      <c r="H591" s="12">
        <f t="shared" si="66"/>
        <v>3</v>
      </c>
      <c r="I591" s="12">
        <f t="shared" si="67"/>
        <v>2042</v>
      </c>
      <c r="J591" s="12" t="str">
        <f t="shared" ca="1" si="68"/>
        <v>not include</v>
      </c>
    </row>
    <row r="592" spans="1:10" x14ac:dyDescent="0.2">
      <c r="A592" s="10">
        <f>IF(ISERROR(IF(A591=nper,"",A591+1))=TRUE,"",IF(A591=nper,"",A591+1))</f>
        <v>582</v>
      </c>
      <c r="B592" s="43">
        <f t="shared" si="69"/>
        <v>51965</v>
      </c>
      <c r="C592" s="46">
        <f>IF(A592="","",IF(OR(A592=nper,payment&gt;ROUND((1+rate)*G591,2)),ROUND((1+rate)*G591,2),payment))</f>
        <v>1574.78</v>
      </c>
      <c r="D592" s="28"/>
      <c r="E592" s="11">
        <f t="shared" si="63"/>
        <v>120.37</v>
      </c>
      <c r="F592" s="11">
        <f t="shared" si="64"/>
        <v>1454.4099999999999</v>
      </c>
      <c r="G592" s="11">
        <f t="shared" si="65"/>
        <v>102938.69999999976</v>
      </c>
      <c r="H592" s="12">
        <f t="shared" si="66"/>
        <v>4</v>
      </c>
      <c r="I592" s="12">
        <f t="shared" si="67"/>
        <v>2042</v>
      </c>
      <c r="J592" s="12" t="str">
        <f t="shared" ca="1" si="68"/>
        <v>not include</v>
      </c>
    </row>
    <row r="593" spans="1:10" x14ac:dyDescent="0.2">
      <c r="A593" s="10">
        <f>IF(ISERROR(IF(A592=nper,"",A592+1))=TRUE,"",IF(A592=nper,"",A592+1))</f>
        <v>583</v>
      </c>
      <c r="B593" s="43">
        <f t="shared" si="69"/>
        <v>51979</v>
      </c>
      <c r="C593" s="46">
        <f>IF(A593="","",IF(OR(A593=nper,payment&gt;ROUND((1+rate)*G592,2)),ROUND((1+rate)*G592,2),payment))</f>
        <v>1574.78</v>
      </c>
      <c r="D593" s="28"/>
      <c r="E593" s="11">
        <f t="shared" si="63"/>
        <v>118.7</v>
      </c>
      <c r="F593" s="11">
        <f t="shared" si="64"/>
        <v>1456.08</v>
      </c>
      <c r="G593" s="11">
        <f t="shared" si="65"/>
        <v>101482.61999999976</v>
      </c>
      <c r="H593" s="12">
        <f t="shared" si="66"/>
        <v>4</v>
      </c>
      <c r="I593" s="12">
        <f t="shared" si="67"/>
        <v>2042</v>
      </c>
      <c r="J593" s="12" t="str">
        <f t="shared" ca="1" si="68"/>
        <v>not include</v>
      </c>
    </row>
    <row r="594" spans="1:10" x14ac:dyDescent="0.2">
      <c r="A594" s="10">
        <f>IF(ISERROR(IF(A593=nper,"",A593+1))=TRUE,"",IF(A593=nper,"",A593+1))</f>
        <v>584</v>
      </c>
      <c r="B594" s="43">
        <f t="shared" si="69"/>
        <v>51993</v>
      </c>
      <c r="C594" s="46">
        <f>IF(A594="","",IF(OR(A594=nper,payment&gt;ROUND((1+rate)*G593,2)),ROUND((1+rate)*G593,2),payment))</f>
        <v>1574.78</v>
      </c>
      <c r="D594" s="28"/>
      <c r="E594" s="11">
        <f t="shared" si="63"/>
        <v>117.02</v>
      </c>
      <c r="F594" s="11">
        <f t="shared" si="64"/>
        <v>1457.76</v>
      </c>
      <c r="G594" s="11">
        <f t="shared" si="65"/>
        <v>100024.85999999977</v>
      </c>
      <c r="H594" s="12">
        <f t="shared" si="66"/>
        <v>5</v>
      </c>
      <c r="I594" s="12">
        <f t="shared" si="67"/>
        <v>2042</v>
      </c>
      <c r="J594" s="12" t="str">
        <f t="shared" ca="1" si="68"/>
        <v>not include</v>
      </c>
    </row>
    <row r="595" spans="1:10" x14ac:dyDescent="0.2">
      <c r="A595" s="10">
        <f>IF(ISERROR(IF(A594=nper,"",A594+1))=TRUE,"",IF(A594=nper,"",A594+1))</f>
        <v>585</v>
      </c>
      <c r="B595" s="43">
        <f t="shared" si="69"/>
        <v>52007</v>
      </c>
      <c r="C595" s="46">
        <f>IF(A595="","",IF(OR(A595=nper,payment&gt;ROUND((1+rate)*G594,2)),ROUND((1+rate)*G594,2),payment))</f>
        <v>1574.78</v>
      </c>
      <c r="D595" s="28"/>
      <c r="E595" s="11">
        <f t="shared" si="63"/>
        <v>115.34</v>
      </c>
      <c r="F595" s="11">
        <f t="shared" si="64"/>
        <v>1459.44</v>
      </c>
      <c r="G595" s="11">
        <f t="shared" si="65"/>
        <v>98565.419999999765</v>
      </c>
      <c r="H595" s="12">
        <f t="shared" si="66"/>
        <v>5</v>
      </c>
      <c r="I595" s="12">
        <f t="shared" si="67"/>
        <v>2042</v>
      </c>
      <c r="J595" s="12" t="str">
        <f t="shared" ca="1" si="68"/>
        <v>not include</v>
      </c>
    </row>
    <row r="596" spans="1:10" x14ac:dyDescent="0.2">
      <c r="A596" s="10">
        <f>IF(ISERROR(IF(A595=nper,"",A595+1))=TRUE,"",IF(A595=nper,"",A595+1))</f>
        <v>586</v>
      </c>
      <c r="B596" s="43">
        <f t="shared" si="69"/>
        <v>52021</v>
      </c>
      <c r="C596" s="46">
        <f>IF(A596="","",IF(OR(A596=nper,payment&gt;ROUND((1+rate)*G595,2)),ROUND((1+rate)*G595,2),payment))</f>
        <v>1574.78</v>
      </c>
      <c r="D596" s="28"/>
      <c r="E596" s="11">
        <f t="shared" si="63"/>
        <v>113.65</v>
      </c>
      <c r="F596" s="11">
        <f t="shared" si="64"/>
        <v>1461.1299999999999</v>
      </c>
      <c r="G596" s="11">
        <f t="shared" si="65"/>
        <v>97104.289999999761</v>
      </c>
      <c r="H596" s="12">
        <f t="shared" si="66"/>
        <v>6</v>
      </c>
      <c r="I596" s="12">
        <f t="shared" si="67"/>
        <v>2042</v>
      </c>
      <c r="J596" s="12" t="str">
        <f t="shared" ca="1" si="68"/>
        <v>not include</v>
      </c>
    </row>
    <row r="597" spans="1:10" x14ac:dyDescent="0.2">
      <c r="A597" s="10">
        <f>IF(ISERROR(IF(A596=nper,"",A596+1))=TRUE,"",IF(A596=nper,"",A596+1))</f>
        <v>587</v>
      </c>
      <c r="B597" s="43">
        <f t="shared" si="69"/>
        <v>52035</v>
      </c>
      <c r="C597" s="46">
        <f>IF(A597="","",IF(OR(A597=nper,payment&gt;ROUND((1+rate)*G596,2)),ROUND((1+rate)*G596,2),payment))</f>
        <v>1574.78</v>
      </c>
      <c r="D597" s="28"/>
      <c r="E597" s="11">
        <f t="shared" si="63"/>
        <v>111.97</v>
      </c>
      <c r="F597" s="11">
        <f t="shared" si="64"/>
        <v>1462.81</v>
      </c>
      <c r="G597" s="11">
        <f t="shared" si="65"/>
        <v>95641.479999999763</v>
      </c>
      <c r="H597" s="12">
        <f t="shared" si="66"/>
        <v>6</v>
      </c>
      <c r="I597" s="12">
        <f t="shared" si="67"/>
        <v>2042</v>
      </c>
      <c r="J597" s="12" t="str">
        <f t="shared" ca="1" si="68"/>
        <v>not include</v>
      </c>
    </row>
    <row r="598" spans="1:10" x14ac:dyDescent="0.2">
      <c r="A598" s="10">
        <f>IF(ISERROR(IF(A597=nper,"",A597+1))=TRUE,"",IF(A597=nper,"",A597+1))</f>
        <v>588</v>
      </c>
      <c r="B598" s="43">
        <f t="shared" si="69"/>
        <v>52049</v>
      </c>
      <c r="C598" s="46">
        <f>IF(A598="","",IF(OR(A598=nper,payment&gt;ROUND((1+rate)*G597,2)),ROUND((1+rate)*G597,2),payment))</f>
        <v>1574.78</v>
      </c>
      <c r="D598" s="28"/>
      <c r="E598" s="11">
        <f t="shared" si="63"/>
        <v>110.28</v>
      </c>
      <c r="F598" s="11">
        <f t="shared" si="64"/>
        <v>1464.5</v>
      </c>
      <c r="G598" s="11">
        <f t="shared" si="65"/>
        <v>94176.979999999763</v>
      </c>
      <c r="H598" s="12">
        <f t="shared" si="66"/>
        <v>7</v>
      </c>
      <c r="I598" s="12">
        <f t="shared" si="67"/>
        <v>2042</v>
      </c>
      <c r="J598" s="12" t="str">
        <f t="shared" ca="1" si="68"/>
        <v>not include</v>
      </c>
    </row>
    <row r="599" spans="1:10" x14ac:dyDescent="0.2">
      <c r="A599" s="10">
        <f>IF(ISERROR(IF(A598=nper,"",A598+1))=TRUE,"",IF(A598=nper,"",A598+1))</f>
        <v>589</v>
      </c>
      <c r="B599" s="43">
        <f t="shared" si="69"/>
        <v>52063</v>
      </c>
      <c r="C599" s="46">
        <f>IF(A599="","",IF(OR(A599=nper,payment&gt;ROUND((1+rate)*G598,2)),ROUND((1+rate)*G598,2),payment))</f>
        <v>1574.78</v>
      </c>
      <c r="D599" s="28"/>
      <c r="E599" s="11">
        <f t="shared" si="63"/>
        <v>108.59</v>
      </c>
      <c r="F599" s="11">
        <f t="shared" si="64"/>
        <v>1466.19</v>
      </c>
      <c r="G599" s="11">
        <f t="shared" si="65"/>
        <v>92710.789999999761</v>
      </c>
      <c r="H599" s="12">
        <f t="shared" si="66"/>
        <v>7</v>
      </c>
      <c r="I599" s="12">
        <f t="shared" si="67"/>
        <v>2042</v>
      </c>
      <c r="J599" s="12" t="str">
        <f t="shared" ca="1" si="68"/>
        <v>not include</v>
      </c>
    </row>
    <row r="600" spans="1:10" x14ac:dyDescent="0.2">
      <c r="A600" s="10">
        <f>IF(ISERROR(IF(A599=nper,"",A599+1))=TRUE,"",IF(A599=nper,"",A599+1))</f>
        <v>590</v>
      </c>
      <c r="B600" s="43">
        <f t="shared" si="69"/>
        <v>52077</v>
      </c>
      <c r="C600" s="46">
        <f>IF(A600="","",IF(OR(A600=nper,payment&gt;ROUND((1+rate)*G599,2)),ROUND((1+rate)*G599,2),payment))</f>
        <v>1574.78</v>
      </c>
      <c r="D600" s="28"/>
      <c r="E600" s="11">
        <f t="shared" si="63"/>
        <v>106.9</v>
      </c>
      <c r="F600" s="11">
        <f t="shared" si="64"/>
        <v>1467.8799999999999</v>
      </c>
      <c r="G600" s="11">
        <f t="shared" si="65"/>
        <v>91242.909999999756</v>
      </c>
      <c r="H600" s="12">
        <f t="shared" si="66"/>
        <v>7</v>
      </c>
      <c r="I600" s="12">
        <f t="shared" si="67"/>
        <v>2042</v>
      </c>
      <c r="J600" s="12" t="str">
        <f t="shared" ca="1" si="68"/>
        <v>not include</v>
      </c>
    </row>
    <row r="601" spans="1:10" x14ac:dyDescent="0.2">
      <c r="A601" s="10">
        <f>IF(ISERROR(IF(A600=nper,"",A600+1))=TRUE,"",IF(A600=nper,"",A600+1))</f>
        <v>591</v>
      </c>
      <c r="B601" s="43">
        <f t="shared" si="69"/>
        <v>52091</v>
      </c>
      <c r="C601" s="46">
        <f>IF(A601="","",IF(OR(A601=nper,payment&gt;ROUND((1+rate)*G600,2)),ROUND((1+rate)*G600,2),payment))</f>
        <v>1574.78</v>
      </c>
      <c r="D601" s="28"/>
      <c r="E601" s="11">
        <f t="shared" si="63"/>
        <v>105.21</v>
      </c>
      <c r="F601" s="11">
        <f t="shared" si="64"/>
        <v>1469.57</v>
      </c>
      <c r="G601" s="11">
        <f t="shared" si="65"/>
        <v>89773.339999999749</v>
      </c>
      <c r="H601" s="12">
        <f t="shared" si="66"/>
        <v>8</v>
      </c>
      <c r="I601" s="12">
        <f t="shared" si="67"/>
        <v>2042</v>
      </c>
      <c r="J601" s="12" t="str">
        <f t="shared" ca="1" si="68"/>
        <v>not include</v>
      </c>
    </row>
    <row r="602" spans="1:10" x14ac:dyDescent="0.2">
      <c r="A602" s="10">
        <f>IF(ISERROR(IF(A601=nper,"",A601+1))=TRUE,"",IF(A601=nper,"",A601+1))</f>
        <v>592</v>
      </c>
      <c r="B602" s="43">
        <f t="shared" si="69"/>
        <v>52105</v>
      </c>
      <c r="C602" s="46">
        <f>IF(A602="","",IF(OR(A602=nper,payment&gt;ROUND((1+rate)*G601,2)),ROUND((1+rate)*G601,2),payment))</f>
        <v>1574.78</v>
      </c>
      <c r="D602" s="28"/>
      <c r="E602" s="11">
        <f t="shared" si="63"/>
        <v>103.51</v>
      </c>
      <c r="F602" s="11">
        <f t="shared" si="64"/>
        <v>1471.27</v>
      </c>
      <c r="G602" s="11">
        <f t="shared" si="65"/>
        <v>88302.069999999745</v>
      </c>
      <c r="H602" s="12">
        <f t="shared" si="66"/>
        <v>8</v>
      </c>
      <c r="I602" s="12">
        <f t="shared" si="67"/>
        <v>2042</v>
      </c>
      <c r="J602" s="12" t="str">
        <f t="shared" ca="1" si="68"/>
        <v>not include</v>
      </c>
    </row>
    <row r="603" spans="1:10" x14ac:dyDescent="0.2">
      <c r="A603" s="10">
        <f>IF(ISERROR(IF(A602=nper,"",A602+1))=TRUE,"",IF(A602=nper,"",A602+1))</f>
        <v>593</v>
      </c>
      <c r="B603" s="43">
        <f t="shared" si="69"/>
        <v>52119</v>
      </c>
      <c r="C603" s="46">
        <f>IF(A603="","",IF(OR(A603=nper,payment&gt;ROUND((1+rate)*G602,2)),ROUND((1+rate)*G602,2),payment))</f>
        <v>1574.78</v>
      </c>
      <c r="D603" s="28"/>
      <c r="E603" s="11">
        <f t="shared" si="63"/>
        <v>101.82</v>
      </c>
      <c r="F603" s="11">
        <f t="shared" si="64"/>
        <v>1472.96</v>
      </c>
      <c r="G603" s="11">
        <f t="shared" si="65"/>
        <v>86829.109999999739</v>
      </c>
      <c r="H603" s="12">
        <f t="shared" si="66"/>
        <v>9</v>
      </c>
      <c r="I603" s="12">
        <f t="shared" si="67"/>
        <v>2042</v>
      </c>
      <c r="J603" s="12" t="str">
        <f t="shared" ca="1" si="68"/>
        <v>not include</v>
      </c>
    </row>
    <row r="604" spans="1:10" x14ac:dyDescent="0.2">
      <c r="A604" s="10">
        <f>IF(ISERROR(IF(A603=nper,"",A603+1))=TRUE,"",IF(A603=nper,"",A603+1))</f>
        <v>594</v>
      </c>
      <c r="B604" s="43">
        <f t="shared" si="69"/>
        <v>52133</v>
      </c>
      <c r="C604" s="46">
        <f>IF(A604="","",IF(OR(A604=nper,payment&gt;ROUND((1+rate)*G603,2)),ROUND((1+rate)*G603,2),payment))</f>
        <v>1574.78</v>
      </c>
      <c r="D604" s="28"/>
      <c r="E604" s="11">
        <f t="shared" si="63"/>
        <v>100.12</v>
      </c>
      <c r="F604" s="11">
        <f t="shared" si="64"/>
        <v>1474.6599999999999</v>
      </c>
      <c r="G604" s="11">
        <f t="shared" si="65"/>
        <v>85354.449999999735</v>
      </c>
      <c r="H604" s="12">
        <f t="shared" si="66"/>
        <v>9</v>
      </c>
      <c r="I604" s="12">
        <f t="shared" si="67"/>
        <v>2042</v>
      </c>
      <c r="J604" s="12" t="str">
        <f t="shared" ca="1" si="68"/>
        <v>not include</v>
      </c>
    </row>
    <row r="605" spans="1:10" x14ac:dyDescent="0.2">
      <c r="A605" s="10">
        <f>IF(ISERROR(IF(A604=nper,"",A604+1))=TRUE,"",IF(A604=nper,"",A604+1))</f>
        <v>595</v>
      </c>
      <c r="B605" s="43">
        <f t="shared" si="69"/>
        <v>52147</v>
      </c>
      <c r="C605" s="46">
        <f>IF(A605="","",IF(OR(A605=nper,payment&gt;ROUND((1+rate)*G604,2)),ROUND((1+rate)*G604,2),payment))</f>
        <v>1574.78</v>
      </c>
      <c r="D605" s="28"/>
      <c r="E605" s="11">
        <f t="shared" si="63"/>
        <v>98.42</v>
      </c>
      <c r="F605" s="11">
        <f t="shared" si="64"/>
        <v>1476.36</v>
      </c>
      <c r="G605" s="11">
        <f t="shared" si="65"/>
        <v>83878.089999999735</v>
      </c>
      <c r="H605" s="12">
        <f t="shared" si="66"/>
        <v>10</v>
      </c>
      <c r="I605" s="12">
        <f t="shared" si="67"/>
        <v>2042</v>
      </c>
      <c r="J605" s="12" t="str">
        <f t="shared" ca="1" si="68"/>
        <v>not include</v>
      </c>
    </row>
    <row r="606" spans="1:10" x14ac:dyDescent="0.2">
      <c r="A606" s="10">
        <f>IF(ISERROR(IF(A605=nper,"",A605+1))=TRUE,"",IF(A605=nper,"",A605+1))</f>
        <v>596</v>
      </c>
      <c r="B606" s="43">
        <f t="shared" si="69"/>
        <v>52161</v>
      </c>
      <c r="C606" s="46">
        <f>IF(A606="","",IF(OR(A606=nper,payment&gt;ROUND((1+rate)*G605,2)),ROUND((1+rate)*G605,2),payment))</f>
        <v>1574.78</v>
      </c>
      <c r="D606" s="28"/>
      <c r="E606" s="11">
        <f t="shared" si="63"/>
        <v>96.72</v>
      </c>
      <c r="F606" s="11">
        <f t="shared" si="64"/>
        <v>1478.06</v>
      </c>
      <c r="G606" s="11">
        <f t="shared" si="65"/>
        <v>82400.029999999737</v>
      </c>
      <c r="H606" s="12">
        <f t="shared" si="66"/>
        <v>10</v>
      </c>
      <c r="I606" s="12">
        <f t="shared" si="67"/>
        <v>2042</v>
      </c>
      <c r="J606" s="12" t="str">
        <f t="shared" ca="1" si="68"/>
        <v>not include</v>
      </c>
    </row>
    <row r="607" spans="1:10" x14ac:dyDescent="0.2">
      <c r="A607" s="10">
        <f>IF(ISERROR(IF(A606=nper,"",A606+1))=TRUE,"",IF(A606=nper,"",A606+1))</f>
        <v>597</v>
      </c>
      <c r="B607" s="43">
        <f t="shared" si="69"/>
        <v>52175</v>
      </c>
      <c r="C607" s="46">
        <f>IF(A607="","",IF(OR(A607=nper,payment&gt;ROUND((1+rate)*G606,2)),ROUND((1+rate)*G606,2),payment))</f>
        <v>1574.78</v>
      </c>
      <c r="D607" s="28"/>
      <c r="E607" s="11">
        <f t="shared" si="63"/>
        <v>95.01</v>
      </c>
      <c r="F607" s="11">
        <f t="shared" si="64"/>
        <v>1479.77</v>
      </c>
      <c r="G607" s="11">
        <f t="shared" si="65"/>
        <v>80920.259999999733</v>
      </c>
      <c r="H607" s="12">
        <f t="shared" si="66"/>
        <v>11</v>
      </c>
      <c r="I607" s="12">
        <f t="shared" si="67"/>
        <v>2042</v>
      </c>
      <c r="J607" s="12" t="str">
        <f t="shared" ca="1" si="68"/>
        <v>not include</v>
      </c>
    </row>
    <row r="608" spans="1:10" x14ac:dyDescent="0.2">
      <c r="A608" s="10">
        <f>IF(ISERROR(IF(A607=nper,"",A607+1))=TRUE,"",IF(A607=nper,"",A607+1))</f>
        <v>598</v>
      </c>
      <c r="B608" s="43">
        <f t="shared" si="69"/>
        <v>52189</v>
      </c>
      <c r="C608" s="46">
        <f>IF(A608="","",IF(OR(A608=nper,payment&gt;ROUND((1+rate)*G607,2)),ROUND((1+rate)*G607,2),payment))</f>
        <v>1574.78</v>
      </c>
      <c r="D608" s="28"/>
      <c r="E608" s="11">
        <f t="shared" si="63"/>
        <v>93.31</v>
      </c>
      <c r="F608" s="11">
        <f t="shared" si="64"/>
        <v>1481.47</v>
      </c>
      <c r="G608" s="11">
        <f t="shared" si="65"/>
        <v>79438.789999999732</v>
      </c>
      <c r="H608" s="12">
        <f t="shared" si="66"/>
        <v>11</v>
      </c>
      <c r="I608" s="12">
        <f t="shared" si="67"/>
        <v>2042</v>
      </c>
      <c r="J608" s="12" t="str">
        <f t="shared" ca="1" si="68"/>
        <v>not include</v>
      </c>
    </row>
    <row r="609" spans="1:10" x14ac:dyDescent="0.2">
      <c r="A609" s="10">
        <f>IF(ISERROR(IF(A608=nper,"",A608+1))=TRUE,"",IF(A608=nper,"",A608+1))</f>
        <v>599</v>
      </c>
      <c r="B609" s="43">
        <f t="shared" si="69"/>
        <v>52203</v>
      </c>
      <c r="C609" s="46">
        <f>IF(A609="","",IF(OR(A609=nper,payment&gt;ROUND((1+rate)*G608,2)),ROUND((1+rate)*G608,2),payment))</f>
        <v>1574.78</v>
      </c>
      <c r="D609" s="28"/>
      <c r="E609" s="11">
        <f t="shared" si="63"/>
        <v>91.6</v>
      </c>
      <c r="F609" s="11">
        <f t="shared" si="64"/>
        <v>1483.18</v>
      </c>
      <c r="G609" s="11">
        <f t="shared" si="65"/>
        <v>77955.609999999739</v>
      </c>
      <c r="H609" s="12">
        <f t="shared" si="66"/>
        <v>12</v>
      </c>
      <c r="I609" s="12">
        <f t="shared" si="67"/>
        <v>2042</v>
      </c>
      <c r="J609" s="12" t="str">
        <f t="shared" ca="1" si="68"/>
        <v>not include</v>
      </c>
    </row>
    <row r="610" spans="1:10" x14ac:dyDescent="0.2">
      <c r="A610" s="10">
        <f>IF(ISERROR(IF(A609=nper,"",A609+1))=TRUE,"",IF(A609=nper,"",A609+1))</f>
        <v>600</v>
      </c>
      <c r="B610" s="43">
        <f t="shared" si="69"/>
        <v>52217</v>
      </c>
      <c r="C610" s="46">
        <f>IF(A610="","",IF(OR(A610=nper,payment&gt;ROUND((1+rate)*G609,2)),ROUND((1+rate)*G609,2),payment))</f>
        <v>1574.78</v>
      </c>
      <c r="D610" s="28"/>
      <c r="E610" s="11">
        <f t="shared" si="63"/>
        <v>89.89</v>
      </c>
      <c r="F610" s="11">
        <f t="shared" si="64"/>
        <v>1484.8899999999999</v>
      </c>
      <c r="G610" s="11">
        <f t="shared" si="65"/>
        <v>76470.719999999739</v>
      </c>
      <c r="H610" s="12">
        <f t="shared" si="66"/>
        <v>12</v>
      </c>
      <c r="I610" s="12">
        <f t="shared" si="67"/>
        <v>2042</v>
      </c>
      <c r="J610" s="12" t="str">
        <f t="shared" ca="1" si="68"/>
        <v>not include</v>
      </c>
    </row>
    <row r="611" spans="1:10" x14ac:dyDescent="0.2">
      <c r="A611" s="10">
        <f>IF(ISERROR(IF(A610=nper,"",A610+1))=TRUE,"",IF(A610=nper,"",A610+1))</f>
        <v>601</v>
      </c>
      <c r="B611" s="43">
        <f t="shared" si="69"/>
        <v>52231</v>
      </c>
      <c r="C611" s="46">
        <f>IF(A611="","",IF(OR(A611=nper,payment&gt;ROUND((1+rate)*G610,2)),ROUND((1+rate)*G610,2),payment))</f>
        <v>1574.78</v>
      </c>
      <c r="D611" s="28"/>
      <c r="E611" s="11">
        <f t="shared" si="63"/>
        <v>88.18</v>
      </c>
      <c r="F611" s="11">
        <f t="shared" si="64"/>
        <v>1486.6</v>
      </c>
      <c r="G611" s="11">
        <f t="shared" si="65"/>
        <v>74984.119999999733</v>
      </c>
      <c r="H611" s="12">
        <f t="shared" si="66"/>
        <v>12</v>
      </c>
      <c r="I611" s="12">
        <f t="shared" si="67"/>
        <v>2042</v>
      </c>
      <c r="J611" s="12" t="str">
        <f t="shared" ca="1" si="68"/>
        <v>not include</v>
      </c>
    </row>
    <row r="612" spans="1:10" x14ac:dyDescent="0.2">
      <c r="A612" s="10">
        <f>IF(ISERROR(IF(A611=nper,"",A611+1))=TRUE,"",IF(A611=nper,"",A611+1))</f>
        <v>602</v>
      </c>
      <c r="B612" s="43">
        <f t="shared" si="69"/>
        <v>52245</v>
      </c>
      <c r="C612" s="46">
        <f>IF(A612="","",IF(OR(A612=nper,payment&gt;ROUND((1+rate)*G611,2)),ROUND((1+rate)*G611,2),payment))</f>
        <v>1574.78</v>
      </c>
      <c r="D612" s="28"/>
      <c r="E612" s="11">
        <f t="shared" si="63"/>
        <v>86.46</v>
      </c>
      <c r="F612" s="11">
        <f t="shared" si="64"/>
        <v>1488.32</v>
      </c>
      <c r="G612" s="11">
        <f t="shared" si="65"/>
        <v>73495.799999999726</v>
      </c>
      <c r="H612" s="12">
        <f t="shared" si="66"/>
        <v>1</v>
      </c>
      <c r="I612" s="12">
        <f t="shared" si="67"/>
        <v>2043</v>
      </c>
      <c r="J612" s="12" t="str">
        <f t="shared" ca="1" si="68"/>
        <v>not include</v>
      </c>
    </row>
    <row r="613" spans="1:10" x14ac:dyDescent="0.2">
      <c r="A613" s="10">
        <f>IF(ISERROR(IF(A612=nper,"",A612+1))=TRUE,"",IF(A612=nper,"",A612+1))</f>
        <v>603</v>
      </c>
      <c r="B613" s="43">
        <f t="shared" si="69"/>
        <v>52259</v>
      </c>
      <c r="C613" s="46">
        <f>IF(A613="","",IF(OR(A613=nper,payment&gt;ROUND((1+rate)*G612,2)),ROUND((1+rate)*G612,2),payment))</f>
        <v>1574.78</v>
      </c>
      <c r="D613" s="28"/>
      <c r="E613" s="11">
        <f t="shared" si="63"/>
        <v>84.75</v>
      </c>
      <c r="F613" s="11">
        <f t="shared" si="64"/>
        <v>1490.03</v>
      </c>
      <c r="G613" s="11">
        <f t="shared" si="65"/>
        <v>72005.769999999728</v>
      </c>
      <c r="H613" s="12">
        <f t="shared" si="66"/>
        <v>1</v>
      </c>
      <c r="I613" s="12">
        <f t="shared" si="67"/>
        <v>2043</v>
      </c>
      <c r="J613" s="12" t="str">
        <f t="shared" ca="1" si="68"/>
        <v>not include</v>
      </c>
    </row>
    <row r="614" spans="1:10" x14ac:dyDescent="0.2">
      <c r="A614" s="10">
        <f>IF(ISERROR(IF(A613=nper,"",A613+1))=TRUE,"",IF(A613=nper,"",A613+1))</f>
        <v>604</v>
      </c>
      <c r="B614" s="43">
        <f t="shared" si="69"/>
        <v>52273</v>
      </c>
      <c r="C614" s="46">
        <f>IF(A614="","",IF(OR(A614=nper,payment&gt;ROUND((1+rate)*G613,2)),ROUND((1+rate)*G613,2),payment))</f>
        <v>1574.78</v>
      </c>
      <c r="D614" s="28"/>
      <c r="E614" s="11">
        <f t="shared" si="63"/>
        <v>83.03</v>
      </c>
      <c r="F614" s="11">
        <f t="shared" si="64"/>
        <v>1491.75</v>
      </c>
      <c r="G614" s="11">
        <f t="shared" si="65"/>
        <v>70514.019999999728</v>
      </c>
      <c r="H614" s="12">
        <f t="shared" si="66"/>
        <v>2</v>
      </c>
      <c r="I614" s="12">
        <f t="shared" si="67"/>
        <v>2043</v>
      </c>
      <c r="J614" s="12" t="str">
        <f t="shared" ca="1" si="68"/>
        <v>not include</v>
      </c>
    </row>
    <row r="615" spans="1:10" x14ac:dyDescent="0.2">
      <c r="A615" s="10">
        <f>IF(ISERROR(IF(A614=nper,"",A614+1))=TRUE,"",IF(A614=nper,"",A614+1))</f>
        <v>605</v>
      </c>
      <c r="B615" s="43">
        <f t="shared" si="69"/>
        <v>52287</v>
      </c>
      <c r="C615" s="46">
        <f>IF(A615="","",IF(OR(A615=nper,payment&gt;ROUND((1+rate)*G614,2)),ROUND((1+rate)*G614,2),payment))</f>
        <v>1574.78</v>
      </c>
      <c r="D615" s="28"/>
      <c r="E615" s="11">
        <f t="shared" si="63"/>
        <v>81.31</v>
      </c>
      <c r="F615" s="11">
        <f t="shared" si="64"/>
        <v>1493.47</v>
      </c>
      <c r="G615" s="11">
        <f t="shared" si="65"/>
        <v>69020.549999999726</v>
      </c>
      <c r="H615" s="12">
        <f t="shared" si="66"/>
        <v>2</v>
      </c>
      <c r="I615" s="12">
        <f t="shared" si="67"/>
        <v>2043</v>
      </c>
      <c r="J615" s="12" t="str">
        <f t="shared" ca="1" si="68"/>
        <v>not include</v>
      </c>
    </row>
    <row r="616" spans="1:10" x14ac:dyDescent="0.2">
      <c r="A616" s="10">
        <f>IF(ISERROR(IF(A615=nper,"",A615+1))=TRUE,"",IF(A615=nper,"",A615+1))</f>
        <v>606</v>
      </c>
      <c r="B616" s="43">
        <f t="shared" si="69"/>
        <v>52301</v>
      </c>
      <c r="C616" s="46">
        <f>IF(A616="","",IF(OR(A616=nper,payment&gt;ROUND((1+rate)*G615,2)),ROUND((1+rate)*G615,2),payment))</f>
        <v>1574.78</v>
      </c>
      <c r="D616" s="28"/>
      <c r="E616" s="11">
        <f t="shared" si="63"/>
        <v>79.59</v>
      </c>
      <c r="F616" s="11">
        <f t="shared" si="64"/>
        <v>1495.19</v>
      </c>
      <c r="G616" s="11">
        <f t="shared" si="65"/>
        <v>67525.359999999724</v>
      </c>
      <c r="H616" s="12">
        <f t="shared" si="66"/>
        <v>3</v>
      </c>
      <c r="I616" s="12">
        <f t="shared" si="67"/>
        <v>2043</v>
      </c>
      <c r="J616" s="12" t="str">
        <f t="shared" ca="1" si="68"/>
        <v>not include</v>
      </c>
    </row>
    <row r="617" spans="1:10" x14ac:dyDescent="0.2">
      <c r="A617" s="10">
        <f>IF(ISERROR(IF(A616=nper,"",A616+1))=TRUE,"",IF(A616=nper,"",A616+1))</f>
        <v>607</v>
      </c>
      <c r="B617" s="43">
        <f t="shared" si="69"/>
        <v>52315</v>
      </c>
      <c r="C617" s="46">
        <f>IF(A617="","",IF(OR(A617=nper,payment&gt;ROUND((1+rate)*G616,2)),ROUND((1+rate)*G616,2),payment))</f>
        <v>1574.78</v>
      </c>
      <c r="D617" s="28"/>
      <c r="E617" s="11">
        <f t="shared" si="63"/>
        <v>77.86</v>
      </c>
      <c r="F617" s="11">
        <f t="shared" si="64"/>
        <v>1496.92</v>
      </c>
      <c r="G617" s="11">
        <f t="shared" si="65"/>
        <v>66028.439999999726</v>
      </c>
      <c r="H617" s="12">
        <f t="shared" si="66"/>
        <v>3</v>
      </c>
      <c r="I617" s="12">
        <f t="shared" si="67"/>
        <v>2043</v>
      </c>
      <c r="J617" s="12" t="str">
        <f t="shared" ca="1" si="68"/>
        <v>not include</v>
      </c>
    </row>
    <row r="618" spans="1:10" x14ac:dyDescent="0.2">
      <c r="A618" s="10">
        <f>IF(ISERROR(IF(A617=nper,"",A617+1))=TRUE,"",IF(A617=nper,"",A617+1))</f>
        <v>608</v>
      </c>
      <c r="B618" s="43">
        <f t="shared" si="69"/>
        <v>52329</v>
      </c>
      <c r="C618" s="46">
        <f>IF(A618="","",IF(OR(A618=nper,payment&gt;ROUND((1+rate)*G617,2)),ROUND((1+rate)*G617,2),payment))</f>
        <v>1574.78</v>
      </c>
      <c r="D618" s="28"/>
      <c r="E618" s="11">
        <f t="shared" si="63"/>
        <v>76.14</v>
      </c>
      <c r="F618" s="11">
        <f t="shared" si="64"/>
        <v>1498.6399999999999</v>
      </c>
      <c r="G618" s="11">
        <f t="shared" si="65"/>
        <v>64529.799999999726</v>
      </c>
      <c r="H618" s="12">
        <f t="shared" si="66"/>
        <v>4</v>
      </c>
      <c r="I618" s="12">
        <f t="shared" si="67"/>
        <v>2043</v>
      </c>
      <c r="J618" s="12" t="str">
        <f t="shared" ca="1" si="68"/>
        <v>not include</v>
      </c>
    </row>
    <row r="619" spans="1:10" x14ac:dyDescent="0.2">
      <c r="A619" s="10">
        <f>IF(ISERROR(IF(A618=nper,"",A618+1))=TRUE,"",IF(A618=nper,"",A618+1))</f>
        <v>609</v>
      </c>
      <c r="B619" s="43">
        <f t="shared" si="69"/>
        <v>52343</v>
      </c>
      <c r="C619" s="46">
        <f>IF(A619="","",IF(OR(A619=nper,payment&gt;ROUND((1+rate)*G618,2)),ROUND((1+rate)*G618,2),payment))</f>
        <v>1574.78</v>
      </c>
      <c r="D619" s="28"/>
      <c r="E619" s="11">
        <f t="shared" si="63"/>
        <v>74.41</v>
      </c>
      <c r="F619" s="11">
        <f t="shared" si="64"/>
        <v>1500.37</v>
      </c>
      <c r="G619" s="11">
        <f t="shared" si="65"/>
        <v>63029.429999999724</v>
      </c>
      <c r="H619" s="12">
        <f t="shared" si="66"/>
        <v>4</v>
      </c>
      <c r="I619" s="12">
        <f t="shared" si="67"/>
        <v>2043</v>
      </c>
      <c r="J619" s="12" t="str">
        <f t="shared" ca="1" si="68"/>
        <v>not include</v>
      </c>
    </row>
    <row r="620" spans="1:10" x14ac:dyDescent="0.2">
      <c r="A620" s="10">
        <f>IF(ISERROR(IF(A619=nper,"",A619+1))=TRUE,"",IF(A619=nper,"",A619+1))</f>
        <v>610</v>
      </c>
      <c r="B620" s="43">
        <f t="shared" si="69"/>
        <v>52357</v>
      </c>
      <c r="C620" s="46">
        <f>IF(A620="","",IF(OR(A620=nper,payment&gt;ROUND((1+rate)*G619,2)),ROUND((1+rate)*G619,2),payment))</f>
        <v>1574.78</v>
      </c>
      <c r="D620" s="28"/>
      <c r="E620" s="11">
        <f t="shared" si="63"/>
        <v>72.680000000000007</v>
      </c>
      <c r="F620" s="11">
        <f t="shared" si="64"/>
        <v>1502.1</v>
      </c>
      <c r="G620" s="11">
        <f t="shared" si="65"/>
        <v>61527.329999999725</v>
      </c>
      <c r="H620" s="12">
        <f t="shared" si="66"/>
        <v>5</v>
      </c>
      <c r="I620" s="12">
        <f t="shared" si="67"/>
        <v>2043</v>
      </c>
      <c r="J620" s="12" t="str">
        <f t="shared" ca="1" si="68"/>
        <v>not include</v>
      </c>
    </row>
    <row r="621" spans="1:10" x14ac:dyDescent="0.2">
      <c r="A621" s="10">
        <f>IF(ISERROR(IF(A620=nper,"",A620+1))=TRUE,"",IF(A620=nper,"",A620+1))</f>
        <v>611</v>
      </c>
      <c r="B621" s="43">
        <f t="shared" si="69"/>
        <v>52371</v>
      </c>
      <c r="C621" s="46">
        <f>IF(A621="","",IF(OR(A621=nper,payment&gt;ROUND((1+rate)*G620,2)),ROUND((1+rate)*G620,2),payment))</f>
        <v>1574.78</v>
      </c>
      <c r="D621" s="28"/>
      <c r="E621" s="11">
        <f t="shared" si="63"/>
        <v>70.95</v>
      </c>
      <c r="F621" s="11">
        <f t="shared" si="64"/>
        <v>1503.83</v>
      </c>
      <c r="G621" s="11">
        <f t="shared" si="65"/>
        <v>60023.499999999724</v>
      </c>
      <c r="H621" s="12">
        <f t="shared" si="66"/>
        <v>5</v>
      </c>
      <c r="I621" s="12">
        <f t="shared" si="67"/>
        <v>2043</v>
      </c>
      <c r="J621" s="12" t="str">
        <f t="shared" ca="1" si="68"/>
        <v>not include</v>
      </c>
    </row>
    <row r="622" spans="1:10" x14ac:dyDescent="0.2">
      <c r="A622" s="10">
        <f>IF(ISERROR(IF(A621=nper,"",A621+1))=TRUE,"",IF(A621=nper,"",A621+1))</f>
        <v>612</v>
      </c>
      <c r="B622" s="43">
        <f t="shared" si="69"/>
        <v>52385</v>
      </c>
      <c r="C622" s="46">
        <f>IF(A622="","",IF(OR(A622=nper,payment&gt;ROUND((1+rate)*G621,2)),ROUND((1+rate)*G621,2),payment))</f>
        <v>1574.78</v>
      </c>
      <c r="D622" s="28"/>
      <c r="E622" s="11">
        <f t="shared" si="63"/>
        <v>69.209999999999994</v>
      </c>
      <c r="F622" s="11">
        <f t="shared" si="64"/>
        <v>1505.57</v>
      </c>
      <c r="G622" s="11">
        <f t="shared" si="65"/>
        <v>58517.929999999724</v>
      </c>
      <c r="H622" s="12">
        <f t="shared" si="66"/>
        <v>6</v>
      </c>
      <c r="I622" s="12">
        <f t="shared" si="67"/>
        <v>2043</v>
      </c>
      <c r="J622" s="12" t="str">
        <f t="shared" ca="1" si="68"/>
        <v>not include</v>
      </c>
    </row>
    <row r="623" spans="1:10" x14ac:dyDescent="0.2">
      <c r="A623" s="10">
        <f>IF(ISERROR(IF(A622=nper,"",A622+1))=TRUE,"",IF(A622=nper,"",A622+1))</f>
        <v>613</v>
      </c>
      <c r="B623" s="43">
        <f t="shared" si="69"/>
        <v>52399</v>
      </c>
      <c r="C623" s="46">
        <f>IF(A623="","",IF(OR(A623=nper,payment&gt;ROUND((1+rate)*G622,2)),ROUND((1+rate)*G622,2),payment))</f>
        <v>1574.78</v>
      </c>
      <c r="D623" s="28"/>
      <c r="E623" s="11">
        <f t="shared" si="63"/>
        <v>67.48</v>
      </c>
      <c r="F623" s="11">
        <f t="shared" si="64"/>
        <v>1507.3</v>
      </c>
      <c r="G623" s="11">
        <f t="shared" si="65"/>
        <v>57010.629999999721</v>
      </c>
      <c r="H623" s="12">
        <f t="shared" si="66"/>
        <v>6</v>
      </c>
      <c r="I623" s="12">
        <f t="shared" si="67"/>
        <v>2043</v>
      </c>
      <c r="J623" s="12" t="str">
        <f t="shared" ca="1" si="68"/>
        <v>not include</v>
      </c>
    </row>
    <row r="624" spans="1:10" x14ac:dyDescent="0.2">
      <c r="A624" s="10">
        <f>IF(ISERROR(IF(A623=nper,"",A623+1))=TRUE,"",IF(A623=nper,"",A623+1))</f>
        <v>614</v>
      </c>
      <c r="B624" s="43">
        <f t="shared" si="69"/>
        <v>52413</v>
      </c>
      <c r="C624" s="46">
        <f>IF(A624="","",IF(OR(A624=nper,payment&gt;ROUND((1+rate)*G623,2)),ROUND((1+rate)*G623,2),payment))</f>
        <v>1574.78</v>
      </c>
      <c r="D624" s="28"/>
      <c r="E624" s="11">
        <f t="shared" si="63"/>
        <v>65.739999999999995</v>
      </c>
      <c r="F624" s="11">
        <f t="shared" si="64"/>
        <v>1509.04</v>
      </c>
      <c r="G624" s="11">
        <f t="shared" si="65"/>
        <v>55501.58999999972</v>
      </c>
      <c r="H624" s="12">
        <f t="shared" si="66"/>
        <v>7</v>
      </c>
      <c r="I624" s="12">
        <f t="shared" si="67"/>
        <v>2043</v>
      </c>
      <c r="J624" s="12" t="str">
        <f t="shared" ca="1" si="68"/>
        <v>not include</v>
      </c>
    </row>
    <row r="625" spans="1:10" x14ac:dyDescent="0.2">
      <c r="A625" s="10">
        <f>IF(ISERROR(IF(A624=nper,"",A624+1))=TRUE,"",IF(A624=nper,"",A624+1))</f>
        <v>615</v>
      </c>
      <c r="B625" s="43">
        <f t="shared" si="69"/>
        <v>52427</v>
      </c>
      <c r="C625" s="46">
        <f>IF(A625="","",IF(OR(A625=nper,payment&gt;ROUND((1+rate)*G624,2)),ROUND((1+rate)*G624,2),payment))</f>
        <v>1574.78</v>
      </c>
      <c r="D625" s="28"/>
      <c r="E625" s="11">
        <f t="shared" si="63"/>
        <v>64</v>
      </c>
      <c r="F625" s="11">
        <f t="shared" si="64"/>
        <v>1510.78</v>
      </c>
      <c r="G625" s="11">
        <f t="shared" si="65"/>
        <v>53990.809999999721</v>
      </c>
      <c r="H625" s="12">
        <f t="shared" si="66"/>
        <v>7</v>
      </c>
      <c r="I625" s="12">
        <f t="shared" si="67"/>
        <v>2043</v>
      </c>
      <c r="J625" s="12" t="str">
        <f t="shared" ca="1" si="68"/>
        <v>not include</v>
      </c>
    </row>
    <row r="626" spans="1:10" x14ac:dyDescent="0.2">
      <c r="A626" s="10">
        <f>IF(ISERROR(IF(A625=nper,"",A625+1))=TRUE,"",IF(A625=nper,"",A625+1))</f>
        <v>616</v>
      </c>
      <c r="B626" s="43">
        <f t="shared" si="69"/>
        <v>52441</v>
      </c>
      <c r="C626" s="46">
        <f>IF(A626="","",IF(OR(A626=nper,payment&gt;ROUND((1+rate)*G625,2)),ROUND((1+rate)*G625,2),payment))</f>
        <v>1574.78</v>
      </c>
      <c r="D626" s="28"/>
      <c r="E626" s="11">
        <f t="shared" si="63"/>
        <v>62.26</v>
      </c>
      <c r="F626" s="11">
        <f t="shared" si="64"/>
        <v>1512.52</v>
      </c>
      <c r="G626" s="11">
        <f t="shared" si="65"/>
        <v>52478.289999999724</v>
      </c>
      <c r="H626" s="12">
        <f t="shared" si="66"/>
        <v>7</v>
      </c>
      <c r="I626" s="12">
        <f t="shared" si="67"/>
        <v>2043</v>
      </c>
      <c r="J626" s="12" t="str">
        <f t="shared" ca="1" si="68"/>
        <v>not include</v>
      </c>
    </row>
    <row r="627" spans="1:10" x14ac:dyDescent="0.2">
      <c r="A627" s="10">
        <f>IF(ISERROR(IF(A626=nper,"",A626+1))=TRUE,"",IF(A626=nper,"",A626+1))</f>
        <v>617</v>
      </c>
      <c r="B627" s="43">
        <f t="shared" si="69"/>
        <v>52455</v>
      </c>
      <c r="C627" s="46">
        <f>IF(A627="","",IF(OR(A627=nper,payment&gt;ROUND((1+rate)*G626,2)),ROUND((1+rate)*G626,2),payment))</f>
        <v>1574.78</v>
      </c>
      <c r="D627" s="28"/>
      <c r="E627" s="11">
        <f t="shared" si="63"/>
        <v>60.51</v>
      </c>
      <c r="F627" s="11">
        <f t="shared" si="64"/>
        <v>1514.27</v>
      </c>
      <c r="G627" s="11">
        <f t="shared" si="65"/>
        <v>50964.019999999728</v>
      </c>
      <c r="H627" s="12">
        <f t="shared" si="66"/>
        <v>8</v>
      </c>
      <c r="I627" s="12">
        <f t="shared" si="67"/>
        <v>2043</v>
      </c>
      <c r="J627" s="12" t="str">
        <f t="shared" ca="1" si="68"/>
        <v>not include</v>
      </c>
    </row>
    <row r="628" spans="1:10" x14ac:dyDescent="0.2">
      <c r="A628" s="10">
        <f>IF(ISERROR(IF(A627=nper,"",A627+1))=TRUE,"",IF(A627=nper,"",A627+1))</f>
        <v>618</v>
      </c>
      <c r="B628" s="43">
        <f t="shared" si="69"/>
        <v>52469</v>
      </c>
      <c r="C628" s="46">
        <f>IF(A628="","",IF(OR(A628=nper,payment&gt;ROUND((1+rate)*G627,2)),ROUND((1+rate)*G627,2),payment))</f>
        <v>1574.78</v>
      </c>
      <c r="D628" s="28"/>
      <c r="E628" s="11">
        <f t="shared" si="63"/>
        <v>58.77</v>
      </c>
      <c r="F628" s="11">
        <f t="shared" si="64"/>
        <v>1516.01</v>
      </c>
      <c r="G628" s="11">
        <f t="shared" si="65"/>
        <v>49448.009999999726</v>
      </c>
      <c r="H628" s="12">
        <f t="shared" si="66"/>
        <v>8</v>
      </c>
      <c r="I628" s="12">
        <f t="shared" si="67"/>
        <v>2043</v>
      </c>
      <c r="J628" s="12" t="str">
        <f t="shared" ca="1" si="68"/>
        <v>not include</v>
      </c>
    </row>
    <row r="629" spans="1:10" x14ac:dyDescent="0.2">
      <c r="A629" s="10">
        <f>IF(ISERROR(IF(A628=nper,"",A628+1))=TRUE,"",IF(A628=nper,"",A628+1))</f>
        <v>619</v>
      </c>
      <c r="B629" s="43">
        <f t="shared" si="69"/>
        <v>52483</v>
      </c>
      <c r="C629" s="46">
        <f>IF(A629="","",IF(OR(A629=nper,payment&gt;ROUND((1+rate)*G628,2)),ROUND((1+rate)*G628,2),payment))</f>
        <v>1574.78</v>
      </c>
      <c r="D629" s="28"/>
      <c r="E629" s="11">
        <f t="shared" si="63"/>
        <v>57.02</v>
      </c>
      <c r="F629" s="11">
        <f t="shared" si="64"/>
        <v>1517.76</v>
      </c>
      <c r="G629" s="11">
        <f t="shared" si="65"/>
        <v>47930.249999999724</v>
      </c>
      <c r="H629" s="12">
        <f t="shared" si="66"/>
        <v>9</v>
      </c>
      <c r="I629" s="12">
        <f t="shared" si="67"/>
        <v>2043</v>
      </c>
      <c r="J629" s="12" t="str">
        <f t="shared" ca="1" si="68"/>
        <v>not include</v>
      </c>
    </row>
    <row r="630" spans="1:10" x14ac:dyDescent="0.2">
      <c r="A630" s="10">
        <f>IF(ISERROR(IF(A629=nper,"",A629+1))=TRUE,"",IF(A629=nper,"",A629+1))</f>
        <v>620</v>
      </c>
      <c r="B630" s="43">
        <f t="shared" si="69"/>
        <v>52497</v>
      </c>
      <c r="C630" s="46">
        <f>IF(A630="","",IF(OR(A630=nper,payment&gt;ROUND((1+rate)*G629,2)),ROUND((1+rate)*G629,2),payment))</f>
        <v>1574.78</v>
      </c>
      <c r="D630" s="28"/>
      <c r="E630" s="11">
        <f t="shared" si="63"/>
        <v>55.27</v>
      </c>
      <c r="F630" s="11">
        <f t="shared" si="64"/>
        <v>1519.51</v>
      </c>
      <c r="G630" s="11">
        <f t="shared" si="65"/>
        <v>46410.739999999721</v>
      </c>
      <c r="H630" s="12">
        <f t="shared" si="66"/>
        <v>9</v>
      </c>
      <c r="I630" s="12">
        <f t="shared" si="67"/>
        <v>2043</v>
      </c>
      <c r="J630" s="12" t="str">
        <f t="shared" ca="1" si="68"/>
        <v>not include</v>
      </c>
    </row>
    <row r="631" spans="1:10" x14ac:dyDescent="0.2">
      <c r="A631" s="10">
        <f>IF(ISERROR(IF(A630=nper,"",A630+1))=TRUE,"",IF(A630=nper,"",A630+1))</f>
        <v>621</v>
      </c>
      <c r="B631" s="43">
        <f t="shared" si="69"/>
        <v>52511</v>
      </c>
      <c r="C631" s="46">
        <f>IF(A631="","",IF(OR(A631=nper,payment&gt;ROUND((1+rate)*G630,2)),ROUND((1+rate)*G630,2),payment))</f>
        <v>1574.78</v>
      </c>
      <c r="D631" s="28"/>
      <c r="E631" s="11">
        <f t="shared" si="63"/>
        <v>53.51</v>
      </c>
      <c r="F631" s="11">
        <f t="shared" si="64"/>
        <v>1521.27</v>
      </c>
      <c r="G631" s="11">
        <f t="shared" si="65"/>
        <v>44889.469999999725</v>
      </c>
      <c r="H631" s="12">
        <f t="shared" si="66"/>
        <v>10</v>
      </c>
      <c r="I631" s="12">
        <f t="shared" si="67"/>
        <v>2043</v>
      </c>
      <c r="J631" s="12" t="str">
        <f t="shared" ca="1" si="68"/>
        <v>not include</v>
      </c>
    </row>
    <row r="632" spans="1:10" x14ac:dyDescent="0.2">
      <c r="A632" s="10">
        <f>IF(ISERROR(IF(A631=nper,"",A631+1))=TRUE,"",IF(A631=nper,"",A631+1))</f>
        <v>622</v>
      </c>
      <c r="B632" s="43">
        <f t="shared" si="69"/>
        <v>52525</v>
      </c>
      <c r="C632" s="46">
        <f>IF(A632="","",IF(OR(A632=nper,payment&gt;ROUND((1+rate)*G631,2)),ROUND((1+rate)*G631,2),payment))</f>
        <v>1574.78</v>
      </c>
      <c r="D632" s="28"/>
      <c r="E632" s="11">
        <f t="shared" si="63"/>
        <v>51.76</v>
      </c>
      <c r="F632" s="11">
        <f t="shared" si="64"/>
        <v>1523.02</v>
      </c>
      <c r="G632" s="11">
        <f t="shared" si="65"/>
        <v>43366.449999999728</v>
      </c>
      <c r="H632" s="12">
        <f t="shared" si="66"/>
        <v>10</v>
      </c>
      <c r="I632" s="12">
        <f t="shared" si="67"/>
        <v>2043</v>
      </c>
      <c r="J632" s="12" t="str">
        <f t="shared" ca="1" si="68"/>
        <v>not include</v>
      </c>
    </row>
    <row r="633" spans="1:10" x14ac:dyDescent="0.2">
      <c r="A633" s="10">
        <f>IF(ISERROR(IF(A632=nper,"",A632+1))=TRUE,"",IF(A632=nper,"",A632+1))</f>
        <v>623</v>
      </c>
      <c r="B633" s="43">
        <f t="shared" si="69"/>
        <v>52539</v>
      </c>
      <c r="C633" s="46">
        <f>IF(A633="","",IF(OR(A633=nper,payment&gt;ROUND((1+rate)*G632,2)),ROUND((1+rate)*G632,2),payment))</f>
        <v>1574.78</v>
      </c>
      <c r="D633" s="28"/>
      <c r="E633" s="11">
        <f t="shared" si="63"/>
        <v>50</v>
      </c>
      <c r="F633" s="11">
        <f t="shared" si="64"/>
        <v>1524.78</v>
      </c>
      <c r="G633" s="11">
        <f t="shared" si="65"/>
        <v>41841.669999999729</v>
      </c>
      <c r="H633" s="12">
        <f t="shared" si="66"/>
        <v>11</v>
      </c>
      <c r="I633" s="12">
        <f t="shared" si="67"/>
        <v>2043</v>
      </c>
      <c r="J633" s="12" t="str">
        <f t="shared" ca="1" si="68"/>
        <v>not include</v>
      </c>
    </row>
    <row r="634" spans="1:10" x14ac:dyDescent="0.2">
      <c r="A634" s="10">
        <f>IF(ISERROR(IF(A633=nper,"",A633+1))=TRUE,"",IF(A633=nper,"",A633+1))</f>
        <v>624</v>
      </c>
      <c r="B634" s="43">
        <f t="shared" si="69"/>
        <v>52553</v>
      </c>
      <c r="C634" s="46">
        <f>IF(A634="","",IF(OR(A634=nper,payment&gt;ROUND((1+rate)*G633,2)),ROUND((1+rate)*G633,2),payment))</f>
        <v>1574.78</v>
      </c>
      <c r="D634" s="28"/>
      <c r="E634" s="11">
        <f t="shared" si="63"/>
        <v>48.25</v>
      </c>
      <c r="F634" s="11">
        <f t="shared" si="64"/>
        <v>1526.53</v>
      </c>
      <c r="G634" s="11">
        <f t="shared" si="65"/>
        <v>40315.13999999973</v>
      </c>
      <c r="H634" s="12">
        <f t="shared" si="66"/>
        <v>11</v>
      </c>
      <c r="I634" s="12">
        <f t="shared" si="67"/>
        <v>2043</v>
      </c>
      <c r="J634" s="12" t="str">
        <f t="shared" ca="1" si="68"/>
        <v>not include</v>
      </c>
    </row>
    <row r="635" spans="1:10" x14ac:dyDescent="0.2">
      <c r="A635" s="10">
        <f>IF(ISERROR(IF(A634=nper,"",A634+1))=TRUE,"",IF(A634=nper,"",A634+1))</f>
        <v>625</v>
      </c>
      <c r="B635" s="43">
        <f t="shared" si="69"/>
        <v>52567</v>
      </c>
      <c r="C635" s="46">
        <f>IF(A635="","",IF(OR(A635=nper,payment&gt;ROUND((1+rate)*G634,2)),ROUND((1+rate)*G634,2),payment))</f>
        <v>1574.78</v>
      </c>
      <c r="D635" s="28"/>
      <c r="E635" s="11">
        <f t="shared" si="63"/>
        <v>46.49</v>
      </c>
      <c r="F635" s="11">
        <f t="shared" si="64"/>
        <v>1528.29</v>
      </c>
      <c r="G635" s="11">
        <f t="shared" si="65"/>
        <v>38786.849999999729</v>
      </c>
      <c r="H635" s="12">
        <f t="shared" si="66"/>
        <v>12</v>
      </c>
      <c r="I635" s="12">
        <f t="shared" si="67"/>
        <v>2043</v>
      </c>
      <c r="J635" s="12" t="str">
        <f t="shared" ca="1" si="68"/>
        <v>not include</v>
      </c>
    </row>
    <row r="636" spans="1:10" x14ac:dyDescent="0.2">
      <c r="A636" s="10">
        <f>IF(ISERROR(IF(A635=nper,"",A635+1))=TRUE,"",IF(A635=nper,"",A635+1))</f>
        <v>626</v>
      </c>
      <c r="B636" s="43">
        <f t="shared" si="69"/>
        <v>52581</v>
      </c>
      <c r="C636" s="46">
        <f>IF(A636="","",IF(OR(A636=nper,payment&gt;ROUND((1+rate)*G635,2)),ROUND((1+rate)*G635,2),payment))</f>
        <v>1574.78</v>
      </c>
      <c r="D636" s="28"/>
      <c r="E636" s="11">
        <f t="shared" si="63"/>
        <v>44.72</v>
      </c>
      <c r="F636" s="11">
        <f t="shared" si="64"/>
        <v>1530.06</v>
      </c>
      <c r="G636" s="11">
        <f t="shared" si="65"/>
        <v>37256.789999999732</v>
      </c>
      <c r="H636" s="12">
        <f t="shared" si="66"/>
        <v>12</v>
      </c>
      <c r="I636" s="12">
        <f t="shared" si="67"/>
        <v>2043</v>
      </c>
      <c r="J636" s="12" t="str">
        <f t="shared" ca="1" si="68"/>
        <v>not include</v>
      </c>
    </row>
    <row r="637" spans="1:10" x14ac:dyDescent="0.2">
      <c r="A637" s="10">
        <f>IF(ISERROR(IF(A636=nper,"",A636+1))=TRUE,"",IF(A636=nper,"",A636+1))</f>
        <v>627</v>
      </c>
      <c r="B637" s="43">
        <f t="shared" si="69"/>
        <v>52595</v>
      </c>
      <c r="C637" s="46">
        <f>IF(A637="","",IF(OR(A637=nper,payment&gt;ROUND((1+rate)*G636,2)),ROUND((1+rate)*G636,2),payment))</f>
        <v>1574.78</v>
      </c>
      <c r="D637" s="28"/>
      <c r="E637" s="11">
        <f t="shared" si="63"/>
        <v>42.96</v>
      </c>
      <c r="F637" s="11">
        <f t="shared" si="64"/>
        <v>1531.82</v>
      </c>
      <c r="G637" s="11">
        <f t="shared" si="65"/>
        <v>35724.969999999732</v>
      </c>
      <c r="H637" s="12">
        <f t="shared" si="66"/>
        <v>12</v>
      </c>
      <c r="I637" s="12">
        <f t="shared" si="67"/>
        <v>2043</v>
      </c>
      <c r="J637" s="12" t="str">
        <f t="shared" ca="1" si="68"/>
        <v>not include</v>
      </c>
    </row>
    <row r="638" spans="1:10" x14ac:dyDescent="0.2">
      <c r="A638" s="10">
        <f>IF(ISERROR(IF(A637=nper,"",A637+1))=TRUE,"",IF(A637=nper,"",A637+1))</f>
        <v>628</v>
      </c>
      <c r="B638" s="43">
        <f t="shared" si="69"/>
        <v>52609</v>
      </c>
      <c r="C638" s="46">
        <f>IF(A638="","",IF(OR(A638=nper,payment&gt;ROUND((1+rate)*G637,2)),ROUND((1+rate)*G637,2),payment))</f>
        <v>1574.78</v>
      </c>
      <c r="D638" s="28"/>
      <c r="E638" s="11">
        <f t="shared" si="63"/>
        <v>41.19</v>
      </c>
      <c r="F638" s="11">
        <f t="shared" si="64"/>
        <v>1533.59</v>
      </c>
      <c r="G638" s="11">
        <f t="shared" si="65"/>
        <v>34191.379999999735</v>
      </c>
      <c r="H638" s="12">
        <f t="shared" si="66"/>
        <v>1</v>
      </c>
      <c r="I638" s="12">
        <f t="shared" si="67"/>
        <v>2044</v>
      </c>
      <c r="J638" s="12" t="str">
        <f t="shared" ca="1" si="68"/>
        <v>not include</v>
      </c>
    </row>
    <row r="639" spans="1:10" x14ac:dyDescent="0.2">
      <c r="A639" s="10">
        <f>IF(ISERROR(IF(A638=nper,"",A638+1))=TRUE,"",IF(A638=nper,"",A638+1))</f>
        <v>629</v>
      </c>
      <c r="B639" s="43">
        <f t="shared" si="69"/>
        <v>52623</v>
      </c>
      <c r="C639" s="46">
        <f>IF(A639="","",IF(OR(A639=nper,payment&gt;ROUND((1+rate)*G638,2)),ROUND((1+rate)*G638,2),payment))</f>
        <v>1574.78</v>
      </c>
      <c r="D639" s="28"/>
      <c r="E639" s="11">
        <f t="shared" si="63"/>
        <v>39.43</v>
      </c>
      <c r="F639" s="11">
        <f t="shared" si="64"/>
        <v>1535.35</v>
      </c>
      <c r="G639" s="11">
        <f t="shared" si="65"/>
        <v>32656.029999999737</v>
      </c>
      <c r="H639" s="12">
        <f t="shared" si="66"/>
        <v>1</v>
      </c>
      <c r="I639" s="12">
        <f t="shared" si="67"/>
        <v>2044</v>
      </c>
      <c r="J639" s="12" t="str">
        <f t="shared" ca="1" si="68"/>
        <v>not include</v>
      </c>
    </row>
    <row r="640" spans="1:10" x14ac:dyDescent="0.2">
      <c r="A640" s="10">
        <f>IF(ISERROR(IF(A639=nper,"",A639+1))=TRUE,"",IF(A639=nper,"",A639+1))</f>
        <v>630</v>
      </c>
      <c r="B640" s="43">
        <f t="shared" si="69"/>
        <v>52637</v>
      </c>
      <c r="C640" s="46">
        <f>IF(A640="","",IF(OR(A640=nper,payment&gt;ROUND((1+rate)*G639,2)),ROUND((1+rate)*G639,2),payment))</f>
        <v>1574.78</v>
      </c>
      <c r="D640" s="28"/>
      <c r="E640" s="11">
        <f t="shared" si="63"/>
        <v>37.65</v>
      </c>
      <c r="F640" s="11">
        <f t="shared" si="64"/>
        <v>1537.1299999999999</v>
      </c>
      <c r="G640" s="11">
        <f t="shared" si="65"/>
        <v>31118.899999999736</v>
      </c>
      <c r="H640" s="12">
        <f t="shared" si="66"/>
        <v>2</v>
      </c>
      <c r="I640" s="12">
        <f t="shared" si="67"/>
        <v>2044</v>
      </c>
      <c r="J640" s="12" t="str">
        <f t="shared" ca="1" si="68"/>
        <v>not include</v>
      </c>
    </row>
    <row r="641" spans="1:10" x14ac:dyDescent="0.2">
      <c r="A641" s="10">
        <f>IF(ISERROR(IF(A640=nper,"",A640+1))=TRUE,"",IF(A640=nper,"",A640+1))</f>
        <v>631</v>
      </c>
      <c r="B641" s="43">
        <f t="shared" si="69"/>
        <v>52651</v>
      </c>
      <c r="C641" s="46">
        <f>IF(A641="","",IF(OR(A641=nper,payment&gt;ROUND((1+rate)*G640,2)),ROUND((1+rate)*G640,2),payment))</f>
        <v>1574.78</v>
      </c>
      <c r="D641" s="28"/>
      <c r="E641" s="11">
        <f t="shared" si="63"/>
        <v>35.880000000000003</v>
      </c>
      <c r="F641" s="11">
        <f t="shared" si="64"/>
        <v>1538.8999999999999</v>
      </c>
      <c r="G641" s="11">
        <f t="shared" si="65"/>
        <v>29579.999999999734</v>
      </c>
      <c r="H641" s="12">
        <f t="shared" si="66"/>
        <v>2</v>
      </c>
      <c r="I641" s="12">
        <f t="shared" si="67"/>
        <v>2044</v>
      </c>
      <c r="J641" s="12" t="str">
        <f t="shared" ca="1" si="68"/>
        <v>not include</v>
      </c>
    </row>
    <row r="642" spans="1:10" x14ac:dyDescent="0.2">
      <c r="A642" s="10">
        <f>IF(ISERROR(IF(A641=nper,"",A641+1))=TRUE,"",IF(A641=nper,"",A641+1))</f>
        <v>632</v>
      </c>
      <c r="B642" s="43">
        <f t="shared" si="69"/>
        <v>52665</v>
      </c>
      <c r="C642" s="46">
        <f>IF(A642="","",IF(OR(A642=nper,payment&gt;ROUND((1+rate)*G641,2)),ROUND((1+rate)*G641,2),payment))</f>
        <v>1574.78</v>
      </c>
      <c r="D642" s="28"/>
      <c r="E642" s="11">
        <f t="shared" si="63"/>
        <v>34.11</v>
      </c>
      <c r="F642" s="11">
        <f t="shared" si="64"/>
        <v>1540.67</v>
      </c>
      <c r="G642" s="11">
        <f t="shared" si="65"/>
        <v>28039.329999999733</v>
      </c>
      <c r="H642" s="12">
        <f t="shared" si="66"/>
        <v>3</v>
      </c>
      <c r="I642" s="12">
        <f t="shared" si="67"/>
        <v>2044</v>
      </c>
      <c r="J642" s="12" t="str">
        <f t="shared" ca="1" si="68"/>
        <v>not include</v>
      </c>
    </row>
    <row r="643" spans="1:10" x14ac:dyDescent="0.2">
      <c r="A643" s="10">
        <f>IF(ISERROR(IF(A642=nper,"",A642+1))=TRUE,"",IF(A642=nper,"",A642+1))</f>
        <v>633</v>
      </c>
      <c r="B643" s="43">
        <f t="shared" si="69"/>
        <v>52679</v>
      </c>
      <c r="C643" s="46">
        <f>IF(A643="","",IF(OR(A643=nper,payment&gt;ROUND((1+rate)*G642,2)),ROUND((1+rate)*G642,2),payment))</f>
        <v>1574.78</v>
      </c>
      <c r="D643" s="28"/>
      <c r="E643" s="11">
        <f t="shared" si="63"/>
        <v>32.33</v>
      </c>
      <c r="F643" s="11">
        <f t="shared" si="64"/>
        <v>1542.45</v>
      </c>
      <c r="G643" s="11">
        <f t="shared" si="65"/>
        <v>26496.879999999732</v>
      </c>
      <c r="H643" s="12">
        <f t="shared" si="66"/>
        <v>3</v>
      </c>
      <c r="I643" s="12">
        <f t="shared" si="67"/>
        <v>2044</v>
      </c>
      <c r="J643" s="12" t="str">
        <f t="shared" ca="1" si="68"/>
        <v>not include</v>
      </c>
    </row>
    <row r="644" spans="1:10" x14ac:dyDescent="0.2">
      <c r="A644" s="10">
        <f>IF(ISERROR(IF(A643=nper,"",A643+1))=TRUE,"",IF(A643=nper,"",A643+1))</f>
        <v>634</v>
      </c>
      <c r="B644" s="43">
        <f t="shared" si="69"/>
        <v>52693</v>
      </c>
      <c r="C644" s="46">
        <f>IF(A644="","",IF(OR(A644=nper,payment&gt;ROUND((1+rate)*G643,2)),ROUND((1+rate)*G643,2),payment))</f>
        <v>1574.78</v>
      </c>
      <c r="D644" s="28"/>
      <c r="E644" s="11">
        <f t="shared" si="63"/>
        <v>30.55</v>
      </c>
      <c r="F644" s="11">
        <f t="shared" si="64"/>
        <v>1544.23</v>
      </c>
      <c r="G644" s="11">
        <f t="shared" si="65"/>
        <v>24952.649999999732</v>
      </c>
      <c r="H644" s="12">
        <f t="shared" si="66"/>
        <v>4</v>
      </c>
      <c r="I644" s="12">
        <f t="shared" si="67"/>
        <v>2044</v>
      </c>
      <c r="J644" s="12" t="str">
        <f t="shared" ca="1" si="68"/>
        <v>not include</v>
      </c>
    </row>
    <row r="645" spans="1:10" x14ac:dyDescent="0.2">
      <c r="A645" s="10">
        <f>IF(ISERROR(IF(A644=nper,"",A644+1))=TRUE,"",IF(A644=nper,"",A644+1))</f>
        <v>635</v>
      </c>
      <c r="B645" s="43">
        <f t="shared" si="69"/>
        <v>52707</v>
      </c>
      <c r="C645" s="46">
        <f>IF(A645="","",IF(OR(A645=nper,payment&gt;ROUND((1+rate)*G644,2)),ROUND((1+rate)*G644,2),payment))</f>
        <v>1574.78</v>
      </c>
      <c r="D645" s="28"/>
      <c r="E645" s="11">
        <f t="shared" si="63"/>
        <v>28.77</v>
      </c>
      <c r="F645" s="11">
        <f t="shared" si="64"/>
        <v>1546.01</v>
      </c>
      <c r="G645" s="11">
        <f t="shared" si="65"/>
        <v>23406.639999999734</v>
      </c>
      <c r="H645" s="12">
        <f t="shared" si="66"/>
        <v>4</v>
      </c>
      <c r="I645" s="12">
        <f t="shared" si="67"/>
        <v>2044</v>
      </c>
      <c r="J645" s="12" t="str">
        <f t="shared" ca="1" si="68"/>
        <v>not include</v>
      </c>
    </row>
    <row r="646" spans="1:10" x14ac:dyDescent="0.2">
      <c r="A646" s="10">
        <f>IF(ISERROR(IF(A645=nper,"",A645+1))=TRUE,"",IF(A645=nper,"",A645+1))</f>
        <v>636</v>
      </c>
      <c r="B646" s="43">
        <f t="shared" si="69"/>
        <v>52721</v>
      </c>
      <c r="C646" s="46">
        <f>IF(A646="","",IF(OR(A646=nper,payment&gt;ROUND((1+rate)*G645,2)),ROUND((1+rate)*G645,2),payment))</f>
        <v>1574.78</v>
      </c>
      <c r="D646" s="28"/>
      <c r="E646" s="11">
        <f t="shared" si="63"/>
        <v>26.99</v>
      </c>
      <c r="F646" s="11">
        <f t="shared" si="64"/>
        <v>1547.79</v>
      </c>
      <c r="G646" s="11">
        <f t="shared" si="65"/>
        <v>21858.849999999733</v>
      </c>
      <c r="H646" s="12">
        <f t="shared" si="66"/>
        <v>5</v>
      </c>
      <c r="I646" s="12">
        <f t="shared" si="67"/>
        <v>2044</v>
      </c>
      <c r="J646" s="12" t="str">
        <f t="shared" ca="1" si="68"/>
        <v>not include</v>
      </c>
    </row>
    <row r="647" spans="1:10" x14ac:dyDescent="0.2">
      <c r="A647" s="10">
        <f>IF(ISERROR(IF(A646=nper,"",A646+1))=TRUE,"",IF(A646=nper,"",A646+1))</f>
        <v>637</v>
      </c>
      <c r="B647" s="43">
        <f t="shared" si="69"/>
        <v>52735</v>
      </c>
      <c r="C647" s="46">
        <f>IF(A647="","",IF(OR(A647=nper,payment&gt;ROUND((1+rate)*G646,2)),ROUND((1+rate)*G646,2),payment))</f>
        <v>1574.78</v>
      </c>
      <c r="D647" s="28"/>
      <c r="E647" s="11">
        <f t="shared" si="63"/>
        <v>25.2</v>
      </c>
      <c r="F647" s="11">
        <f t="shared" si="64"/>
        <v>1549.58</v>
      </c>
      <c r="G647" s="11">
        <f t="shared" si="65"/>
        <v>20309.269999999735</v>
      </c>
      <c r="H647" s="12">
        <f t="shared" si="66"/>
        <v>5</v>
      </c>
      <c r="I647" s="12">
        <f t="shared" si="67"/>
        <v>2044</v>
      </c>
      <c r="J647" s="12" t="str">
        <f t="shared" ca="1" si="68"/>
        <v>not include</v>
      </c>
    </row>
    <row r="648" spans="1:10" x14ac:dyDescent="0.2">
      <c r="A648" s="10">
        <f>IF(ISERROR(IF(A647=nper,"",A647+1))=TRUE,"",IF(A647=nper,"",A647+1))</f>
        <v>638</v>
      </c>
      <c r="B648" s="43">
        <f t="shared" si="69"/>
        <v>52749</v>
      </c>
      <c r="C648" s="46">
        <f>IF(A648="","",IF(OR(A648=nper,payment&gt;ROUND((1+rate)*G647,2)),ROUND((1+rate)*G647,2),payment))</f>
        <v>1574.78</v>
      </c>
      <c r="D648" s="28"/>
      <c r="E648" s="11">
        <f t="shared" si="63"/>
        <v>23.42</v>
      </c>
      <c r="F648" s="11">
        <f t="shared" si="64"/>
        <v>1551.36</v>
      </c>
      <c r="G648" s="11">
        <f t="shared" si="65"/>
        <v>18757.909999999734</v>
      </c>
      <c r="H648" s="12">
        <f t="shared" si="66"/>
        <v>6</v>
      </c>
      <c r="I648" s="12">
        <f t="shared" si="67"/>
        <v>2044</v>
      </c>
      <c r="J648" s="12" t="str">
        <f t="shared" ca="1" si="68"/>
        <v>not include</v>
      </c>
    </row>
    <row r="649" spans="1:10" x14ac:dyDescent="0.2">
      <c r="A649" s="10">
        <f>IF(ISERROR(IF(A648=nper,"",A648+1))=TRUE,"",IF(A648=nper,"",A648+1))</f>
        <v>639</v>
      </c>
      <c r="B649" s="43">
        <f t="shared" si="69"/>
        <v>52763</v>
      </c>
      <c r="C649" s="46">
        <f>IF(A649="","",IF(OR(A649=nper,payment&gt;ROUND((1+rate)*G648,2)),ROUND((1+rate)*G648,2),payment))</f>
        <v>1574.78</v>
      </c>
      <c r="D649" s="28"/>
      <c r="E649" s="11">
        <f t="shared" si="63"/>
        <v>21.63</v>
      </c>
      <c r="F649" s="11">
        <f t="shared" si="64"/>
        <v>1553.1499999999999</v>
      </c>
      <c r="G649" s="11">
        <f t="shared" si="65"/>
        <v>17204.759999999733</v>
      </c>
      <c r="H649" s="12">
        <f t="shared" si="66"/>
        <v>6</v>
      </c>
      <c r="I649" s="12">
        <f t="shared" si="67"/>
        <v>2044</v>
      </c>
      <c r="J649" s="12" t="str">
        <f t="shared" ca="1" si="68"/>
        <v>not include</v>
      </c>
    </row>
    <row r="650" spans="1:10" x14ac:dyDescent="0.2">
      <c r="A650" s="10">
        <f>IF(ISERROR(IF(A649=nper,"",A649+1))=TRUE,"",IF(A649=nper,"",A649+1))</f>
        <v>640</v>
      </c>
      <c r="B650" s="43">
        <f t="shared" si="69"/>
        <v>52777</v>
      </c>
      <c r="C650" s="46">
        <f>IF(A650="","",IF(OR(A650=nper,payment&gt;ROUND((1+rate)*G649,2)),ROUND((1+rate)*G649,2),payment))</f>
        <v>1574.78</v>
      </c>
      <c r="D650" s="28"/>
      <c r="E650" s="11">
        <f t="shared" si="63"/>
        <v>19.84</v>
      </c>
      <c r="F650" s="11">
        <f t="shared" si="64"/>
        <v>1554.94</v>
      </c>
      <c r="G650" s="11">
        <f t="shared" si="65"/>
        <v>15649.819999999732</v>
      </c>
      <c r="H650" s="12">
        <f t="shared" si="66"/>
        <v>6</v>
      </c>
      <c r="I650" s="12">
        <f t="shared" si="67"/>
        <v>2044</v>
      </c>
      <c r="J650" s="12" t="str">
        <f t="shared" ca="1" si="68"/>
        <v>not include</v>
      </c>
    </row>
    <row r="651" spans="1:10" x14ac:dyDescent="0.2">
      <c r="A651" s="10">
        <f>IF(ISERROR(IF(A650=nper,"",A650+1))=TRUE,"",IF(A650=nper,"",A650+1))</f>
        <v>641</v>
      </c>
      <c r="B651" s="43">
        <f t="shared" si="69"/>
        <v>52791</v>
      </c>
      <c r="C651" s="46">
        <f>IF(A651="","",IF(OR(A651=nper,payment&gt;ROUND((1+rate)*G650,2)),ROUND((1+rate)*G650,2),payment))</f>
        <v>1574.78</v>
      </c>
      <c r="D651" s="28"/>
      <c r="E651" s="11">
        <f t="shared" ref="E651:E714" si="70">IF(A651="","",ROUND(rate*G650,2))</f>
        <v>18.05</v>
      </c>
      <c r="F651" s="11">
        <f t="shared" si="64"/>
        <v>1556.73</v>
      </c>
      <c r="G651" s="11">
        <f t="shared" si="65"/>
        <v>14093.089999999733</v>
      </c>
      <c r="H651" s="12">
        <f t="shared" si="66"/>
        <v>7</v>
      </c>
      <c r="I651" s="12">
        <f t="shared" si="67"/>
        <v>2044</v>
      </c>
      <c r="J651" s="12" t="str">
        <f t="shared" ca="1" si="68"/>
        <v>not include</v>
      </c>
    </row>
    <row r="652" spans="1:10" x14ac:dyDescent="0.2">
      <c r="A652" s="10">
        <f>IF(ISERROR(IF(A651=nper,"",A651+1))=TRUE,"",IF(A651=nper,"",A651+1))</f>
        <v>642</v>
      </c>
      <c r="B652" s="43">
        <f t="shared" si="69"/>
        <v>52805</v>
      </c>
      <c r="C652" s="46">
        <f>IF(A652="","",IF(OR(A652=nper,payment&gt;ROUND((1+rate)*G651,2)),ROUND((1+rate)*G651,2),payment))</f>
        <v>1574.78</v>
      </c>
      <c r="D652" s="28"/>
      <c r="E652" s="11">
        <f t="shared" si="70"/>
        <v>16.25</v>
      </c>
      <c r="F652" s="11">
        <f t="shared" ref="F652:F715" si="71">IF(A652="","",C652-(E652+D652))</f>
        <v>1558.53</v>
      </c>
      <c r="G652" s="11">
        <f t="shared" ref="G652:G715" si="72">IF(A652="","",G651-F652)</f>
        <v>12534.559999999732</v>
      </c>
      <c r="H652" s="12">
        <f t="shared" ref="H652:H715" si="73">IF(B652="","",MONTH(B652))</f>
        <v>7</v>
      </c>
      <c r="I652" s="12">
        <f t="shared" ref="I652:I715" si="74">IF(B652="","",YEAR(B652))</f>
        <v>2044</v>
      </c>
      <c r="J652" s="12" t="str">
        <f t="shared" ref="J652:J715" ca="1" si="75">IF(A652="","",IF(B652&lt;=TODAY(),"include","not include"))</f>
        <v>not include</v>
      </c>
    </row>
    <row r="653" spans="1:10" x14ac:dyDescent="0.2">
      <c r="A653" s="10">
        <f>IF(ISERROR(IF(A652=nper,"",A652+1))=TRUE,"",IF(A652=nper,"",A652+1))</f>
        <v>643</v>
      </c>
      <c r="B653" s="43">
        <f t="shared" si="69"/>
        <v>52819</v>
      </c>
      <c r="C653" s="46">
        <f>IF(A653="","",IF(OR(A653=nper,payment&gt;ROUND((1+rate)*G652,2)),ROUND((1+rate)*G652,2),payment))</f>
        <v>1574.78</v>
      </c>
      <c r="D653" s="28"/>
      <c r="E653" s="11">
        <f t="shared" si="70"/>
        <v>14.45</v>
      </c>
      <c r="F653" s="11">
        <f t="shared" si="71"/>
        <v>1560.33</v>
      </c>
      <c r="G653" s="11">
        <f t="shared" si="72"/>
        <v>10974.229999999732</v>
      </c>
      <c r="H653" s="12">
        <f t="shared" si="73"/>
        <v>8</v>
      </c>
      <c r="I653" s="12">
        <f t="shared" si="74"/>
        <v>2044</v>
      </c>
      <c r="J653" s="12" t="str">
        <f t="shared" ca="1" si="75"/>
        <v>not include</v>
      </c>
    </row>
    <row r="654" spans="1:10" x14ac:dyDescent="0.2">
      <c r="A654" s="10">
        <f>IF(ISERROR(IF(A653=nper,"",A653+1))=TRUE,"",IF(A653=nper,"",A653+1))</f>
        <v>644</v>
      </c>
      <c r="B654" s="43">
        <f t="shared" ref="B654:B717" si="76">IF(A654="","",IF($H$4="Weekly",B653+7,IF($H$4="Bi-Weekly",B653+14,IF($H$4="Monthly",EDATE(B653,1),IF($H$4="Bi-Monthly",EDATE(B653,2),IF($H$4="Quarterly",EDATE(B653,3),IF($H$4="Semi-Annually",EDATE(B653,6),IF($H$4="Annually",EDATE(B653,12),IF($H$4="Semi-Monthly",DATE(YEAR(B653),MONTH(B653)+1,15*(DAY(B653)&lt;&gt;15)),2)))))))))</f>
        <v>52833</v>
      </c>
      <c r="C654" s="46">
        <f>IF(A654="","",IF(OR(A654=nper,payment&gt;ROUND((1+rate)*G653,2)),ROUND((1+rate)*G653,2),payment))</f>
        <v>1574.78</v>
      </c>
      <c r="D654" s="28"/>
      <c r="E654" s="11">
        <f t="shared" si="70"/>
        <v>12.65</v>
      </c>
      <c r="F654" s="11">
        <f t="shared" si="71"/>
        <v>1562.1299999999999</v>
      </c>
      <c r="G654" s="11">
        <f t="shared" si="72"/>
        <v>9412.099999999733</v>
      </c>
      <c r="H654" s="12">
        <f t="shared" si="73"/>
        <v>8</v>
      </c>
      <c r="I654" s="12">
        <f t="shared" si="74"/>
        <v>2044</v>
      </c>
      <c r="J654" s="12" t="str">
        <f t="shared" ca="1" si="75"/>
        <v>not include</v>
      </c>
    </row>
    <row r="655" spans="1:10" x14ac:dyDescent="0.2">
      <c r="A655" s="10">
        <f>IF(ISERROR(IF(A654=nper,"",A654+1))=TRUE,"",IF(A654=nper,"",A654+1))</f>
        <v>645</v>
      </c>
      <c r="B655" s="43">
        <f t="shared" si="76"/>
        <v>52847</v>
      </c>
      <c r="C655" s="46">
        <f>IF(A655="","",IF(OR(A655=nper,payment&gt;ROUND((1+rate)*G654,2)),ROUND((1+rate)*G654,2),payment))</f>
        <v>1574.78</v>
      </c>
      <c r="D655" s="28"/>
      <c r="E655" s="11">
        <f t="shared" si="70"/>
        <v>10.85</v>
      </c>
      <c r="F655" s="11">
        <f t="shared" si="71"/>
        <v>1563.93</v>
      </c>
      <c r="G655" s="11">
        <f t="shared" si="72"/>
        <v>7848.1699999997327</v>
      </c>
      <c r="H655" s="12">
        <f t="shared" si="73"/>
        <v>9</v>
      </c>
      <c r="I655" s="12">
        <f t="shared" si="74"/>
        <v>2044</v>
      </c>
      <c r="J655" s="12" t="str">
        <f t="shared" ca="1" si="75"/>
        <v>not include</v>
      </c>
    </row>
    <row r="656" spans="1:10" x14ac:dyDescent="0.2">
      <c r="A656" s="10">
        <f>IF(ISERROR(IF(A655=nper,"",A655+1))=TRUE,"",IF(A655=nper,"",A655+1))</f>
        <v>646</v>
      </c>
      <c r="B656" s="43">
        <f t="shared" si="76"/>
        <v>52861</v>
      </c>
      <c r="C656" s="46">
        <f>IF(A656="","",IF(OR(A656=nper,payment&gt;ROUND((1+rate)*G655,2)),ROUND((1+rate)*G655,2),payment))</f>
        <v>1574.78</v>
      </c>
      <c r="D656" s="28"/>
      <c r="E656" s="11">
        <f t="shared" si="70"/>
        <v>9.0500000000000007</v>
      </c>
      <c r="F656" s="11">
        <f t="shared" si="71"/>
        <v>1565.73</v>
      </c>
      <c r="G656" s="11">
        <f t="shared" si="72"/>
        <v>6282.4399999997331</v>
      </c>
      <c r="H656" s="12">
        <f t="shared" si="73"/>
        <v>9</v>
      </c>
      <c r="I656" s="12">
        <f t="shared" si="74"/>
        <v>2044</v>
      </c>
      <c r="J656" s="12" t="str">
        <f t="shared" ca="1" si="75"/>
        <v>not include</v>
      </c>
    </row>
    <row r="657" spans="1:10" x14ac:dyDescent="0.2">
      <c r="A657" s="10">
        <f>IF(ISERROR(IF(A656=nper,"",A656+1))=TRUE,"",IF(A656=nper,"",A656+1))</f>
        <v>647</v>
      </c>
      <c r="B657" s="43">
        <f t="shared" si="76"/>
        <v>52875</v>
      </c>
      <c r="C657" s="46">
        <f>IF(A657="","",IF(OR(A657=nper,payment&gt;ROUND((1+rate)*G656,2)),ROUND((1+rate)*G656,2),payment))</f>
        <v>1574.78</v>
      </c>
      <c r="D657" s="28"/>
      <c r="E657" s="11">
        <f t="shared" si="70"/>
        <v>7.24</v>
      </c>
      <c r="F657" s="11">
        <f t="shared" si="71"/>
        <v>1567.54</v>
      </c>
      <c r="G657" s="11">
        <f t="shared" si="72"/>
        <v>4714.8999999997332</v>
      </c>
      <c r="H657" s="12">
        <f t="shared" si="73"/>
        <v>10</v>
      </c>
      <c r="I657" s="12">
        <f t="shared" si="74"/>
        <v>2044</v>
      </c>
      <c r="J657" s="12" t="str">
        <f t="shared" ca="1" si="75"/>
        <v>not include</v>
      </c>
    </row>
    <row r="658" spans="1:10" x14ac:dyDescent="0.2">
      <c r="A658" s="10">
        <f>IF(ISERROR(IF(A657=nper,"",A657+1))=TRUE,"",IF(A657=nper,"",A657+1))</f>
        <v>648</v>
      </c>
      <c r="B658" s="43">
        <f t="shared" si="76"/>
        <v>52889</v>
      </c>
      <c r="C658" s="46">
        <f>IF(A658="","",IF(OR(A658=nper,payment&gt;ROUND((1+rate)*G657,2)),ROUND((1+rate)*G657,2),payment))</f>
        <v>1574.78</v>
      </c>
      <c r="D658" s="28"/>
      <c r="E658" s="11">
        <f t="shared" si="70"/>
        <v>5.44</v>
      </c>
      <c r="F658" s="11">
        <f t="shared" si="71"/>
        <v>1569.34</v>
      </c>
      <c r="G658" s="11">
        <f t="shared" si="72"/>
        <v>3145.559999999733</v>
      </c>
      <c r="H658" s="12">
        <f t="shared" si="73"/>
        <v>10</v>
      </c>
      <c r="I658" s="12">
        <f t="shared" si="74"/>
        <v>2044</v>
      </c>
      <c r="J658" s="12" t="str">
        <f t="shared" ca="1" si="75"/>
        <v>not include</v>
      </c>
    </row>
    <row r="659" spans="1:10" x14ac:dyDescent="0.2">
      <c r="A659" s="10">
        <f>IF(ISERROR(IF(A658=nper,"",A658+1))=TRUE,"",IF(A658=nper,"",A658+1))</f>
        <v>649</v>
      </c>
      <c r="B659" s="43">
        <f t="shared" si="76"/>
        <v>52903</v>
      </c>
      <c r="C659" s="46">
        <f>IF(A659="","",IF(OR(A659=nper,payment&gt;ROUND((1+rate)*G658,2)),ROUND((1+rate)*G658,2),payment))</f>
        <v>1574.78</v>
      </c>
      <c r="D659" s="28"/>
      <c r="E659" s="11">
        <f t="shared" si="70"/>
        <v>3.63</v>
      </c>
      <c r="F659" s="11">
        <f t="shared" si="71"/>
        <v>1571.1499999999999</v>
      </c>
      <c r="G659" s="11">
        <f t="shared" si="72"/>
        <v>1574.4099999997331</v>
      </c>
      <c r="H659" s="12">
        <f t="shared" si="73"/>
        <v>11</v>
      </c>
      <c r="I659" s="12">
        <f t="shared" si="74"/>
        <v>2044</v>
      </c>
      <c r="J659" s="12" t="str">
        <f t="shared" ca="1" si="75"/>
        <v>not include</v>
      </c>
    </row>
    <row r="660" spans="1:10" x14ac:dyDescent="0.2">
      <c r="A660" s="10">
        <f>IF(ISERROR(IF(A659=nper,"",A659+1))=TRUE,"",IF(A659=nper,"",A659+1))</f>
        <v>650</v>
      </c>
      <c r="B660" s="43">
        <f t="shared" si="76"/>
        <v>52917</v>
      </c>
      <c r="C660" s="46">
        <f>IF(A660="","",IF(OR(A660=nper,payment&gt;ROUND((1+rate)*G659,2)),ROUND((1+rate)*G659,2),payment))</f>
        <v>1576.23</v>
      </c>
      <c r="D660" s="28"/>
      <c r="E660" s="11">
        <f t="shared" si="70"/>
        <v>1.82</v>
      </c>
      <c r="F660" s="11">
        <f t="shared" si="71"/>
        <v>1574.41</v>
      </c>
      <c r="G660" s="11">
        <f t="shared" si="72"/>
        <v>-2.6693669497035444E-10</v>
      </c>
      <c r="H660" s="12">
        <f t="shared" si="73"/>
        <v>11</v>
      </c>
      <c r="I660" s="12">
        <f t="shared" si="74"/>
        <v>2044</v>
      </c>
      <c r="J660" s="12" t="str">
        <f t="shared" ca="1" si="75"/>
        <v>not include</v>
      </c>
    </row>
    <row r="661" spans="1:10" x14ac:dyDescent="0.2">
      <c r="A661" s="10" t="str">
        <f>IF(ISERROR(IF(A660=nper,"",A660+1))=TRUE,"",IF(A660=nper,"",A660+1))</f>
        <v/>
      </c>
      <c r="B661" s="43" t="str">
        <f t="shared" si="76"/>
        <v/>
      </c>
      <c r="C661" s="46" t="str">
        <f>IF(A661="","",IF(OR(A661=nper,payment&gt;ROUND((1+rate)*G660,2)),ROUND((1+rate)*G660,2),payment))</f>
        <v/>
      </c>
      <c r="D661" s="28"/>
      <c r="E661" s="11" t="str">
        <f t="shared" si="70"/>
        <v/>
      </c>
      <c r="F661" s="11" t="str">
        <f t="shared" si="71"/>
        <v/>
      </c>
      <c r="G661" s="11" t="str">
        <f t="shared" si="72"/>
        <v/>
      </c>
      <c r="H661" s="12" t="str">
        <f t="shared" si="73"/>
        <v/>
      </c>
      <c r="I661" s="12" t="str">
        <f t="shared" si="74"/>
        <v/>
      </c>
      <c r="J661" s="12" t="str">
        <f t="shared" ca="1" si="75"/>
        <v/>
      </c>
    </row>
    <row r="662" spans="1:10" x14ac:dyDescent="0.2">
      <c r="A662" s="10" t="str">
        <f>IF(ISERROR(IF(A661=nper,"",A661+1))=TRUE,"",IF(A661=nper,"",A661+1))</f>
        <v/>
      </c>
      <c r="B662" s="43" t="str">
        <f t="shared" si="76"/>
        <v/>
      </c>
      <c r="C662" s="46" t="str">
        <f>IF(A662="","",IF(OR(A662=nper,payment&gt;ROUND((1+rate)*G661,2)),ROUND((1+rate)*G661,2),payment))</f>
        <v/>
      </c>
      <c r="D662" s="28"/>
      <c r="E662" s="11" t="str">
        <f t="shared" si="70"/>
        <v/>
      </c>
      <c r="F662" s="11" t="str">
        <f t="shared" si="71"/>
        <v/>
      </c>
      <c r="G662" s="11" t="str">
        <f t="shared" si="72"/>
        <v/>
      </c>
      <c r="H662" s="12" t="str">
        <f t="shared" si="73"/>
        <v/>
      </c>
      <c r="I662" s="12" t="str">
        <f t="shared" si="74"/>
        <v/>
      </c>
      <c r="J662" s="12" t="str">
        <f t="shared" ca="1" si="75"/>
        <v/>
      </c>
    </row>
    <row r="663" spans="1:10" x14ac:dyDescent="0.2">
      <c r="A663" s="10" t="str">
        <f>IF(ISERROR(IF(A662=nper,"",A662+1))=TRUE,"",IF(A662=nper,"",A662+1))</f>
        <v/>
      </c>
      <c r="B663" s="43" t="str">
        <f t="shared" si="76"/>
        <v/>
      </c>
      <c r="C663" s="46" t="str">
        <f>IF(A663="","",IF(OR(A663=nper,payment&gt;ROUND((1+rate)*G662,2)),ROUND((1+rate)*G662,2),payment))</f>
        <v/>
      </c>
      <c r="D663" s="28"/>
      <c r="E663" s="11" t="str">
        <f t="shared" si="70"/>
        <v/>
      </c>
      <c r="F663" s="11" t="str">
        <f t="shared" si="71"/>
        <v/>
      </c>
      <c r="G663" s="11" t="str">
        <f t="shared" si="72"/>
        <v/>
      </c>
      <c r="H663" s="12" t="str">
        <f t="shared" si="73"/>
        <v/>
      </c>
      <c r="I663" s="12" t="str">
        <f t="shared" si="74"/>
        <v/>
      </c>
      <c r="J663" s="12" t="str">
        <f t="shared" ca="1" si="75"/>
        <v/>
      </c>
    </row>
    <row r="664" spans="1:10" x14ac:dyDescent="0.2">
      <c r="A664" s="10" t="str">
        <f>IF(ISERROR(IF(A663=nper,"",A663+1))=TRUE,"",IF(A663=nper,"",A663+1))</f>
        <v/>
      </c>
      <c r="B664" s="43" t="str">
        <f t="shared" si="76"/>
        <v/>
      </c>
      <c r="C664" s="46" t="str">
        <f>IF(A664="","",IF(OR(A664=nper,payment&gt;ROUND((1+rate)*G663,2)),ROUND((1+rate)*G663,2),payment))</f>
        <v/>
      </c>
      <c r="D664" s="28"/>
      <c r="E664" s="11" t="str">
        <f t="shared" si="70"/>
        <v/>
      </c>
      <c r="F664" s="11" t="str">
        <f t="shared" si="71"/>
        <v/>
      </c>
      <c r="G664" s="11" t="str">
        <f t="shared" si="72"/>
        <v/>
      </c>
      <c r="H664" s="12" t="str">
        <f t="shared" si="73"/>
        <v/>
      </c>
      <c r="I664" s="12" t="str">
        <f t="shared" si="74"/>
        <v/>
      </c>
      <c r="J664" s="12" t="str">
        <f t="shared" ca="1" si="75"/>
        <v/>
      </c>
    </row>
    <row r="665" spans="1:10" x14ac:dyDescent="0.2">
      <c r="A665" s="10" t="str">
        <f>IF(ISERROR(IF(A664=nper,"",A664+1))=TRUE,"",IF(A664=nper,"",A664+1))</f>
        <v/>
      </c>
      <c r="B665" s="43" t="str">
        <f t="shared" si="76"/>
        <v/>
      </c>
      <c r="C665" s="46" t="str">
        <f>IF(A665="","",IF(OR(A665=nper,payment&gt;ROUND((1+rate)*G664,2)),ROUND((1+rate)*G664,2),payment))</f>
        <v/>
      </c>
      <c r="D665" s="28"/>
      <c r="E665" s="11" t="str">
        <f t="shared" si="70"/>
        <v/>
      </c>
      <c r="F665" s="11" t="str">
        <f t="shared" si="71"/>
        <v/>
      </c>
      <c r="G665" s="11" t="str">
        <f t="shared" si="72"/>
        <v/>
      </c>
      <c r="H665" s="12" t="str">
        <f t="shared" si="73"/>
        <v/>
      </c>
      <c r="I665" s="12" t="str">
        <f t="shared" si="74"/>
        <v/>
      </c>
      <c r="J665" s="12" t="str">
        <f t="shared" ca="1" si="75"/>
        <v/>
      </c>
    </row>
    <row r="666" spans="1:10" x14ac:dyDescent="0.2">
      <c r="A666" s="10" t="str">
        <f>IF(ISERROR(IF(A665=nper,"",A665+1))=TRUE,"",IF(A665=nper,"",A665+1))</f>
        <v/>
      </c>
      <c r="B666" s="43" t="str">
        <f t="shared" si="76"/>
        <v/>
      </c>
      <c r="C666" s="46" t="str">
        <f>IF(A666="","",IF(OR(A666=nper,payment&gt;ROUND((1+rate)*G665,2)),ROUND((1+rate)*G665,2),payment))</f>
        <v/>
      </c>
      <c r="D666" s="28"/>
      <c r="E666" s="11" t="str">
        <f t="shared" si="70"/>
        <v/>
      </c>
      <c r="F666" s="11" t="str">
        <f t="shared" si="71"/>
        <v/>
      </c>
      <c r="G666" s="11" t="str">
        <f t="shared" si="72"/>
        <v/>
      </c>
      <c r="H666" s="12" t="str">
        <f t="shared" si="73"/>
        <v/>
      </c>
      <c r="I666" s="12" t="str">
        <f t="shared" si="74"/>
        <v/>
      </c>
      <c r="J666" s="12" t="str">
        <f t="shared" ca="1" si="75"/>
        <v/>
      </c>
    </row>
    <row r="667" spans="1:10" x14ac:dyDescent="0.2">
      <c r="A667" s="10" t="str">
        <f>IF(ISERROR(IF(A666=nper,"",A666+1))=TRUE,"",IF(A666=nper,"",A666+1))</f>
        <v/>
      </c>
      <c r="B667" s="43" t="str">
        <f t="shared" si="76"/>
        <v/>
      </c>
      <c r="C667" s="46" t="str">
        <f>IF(A667="","",IF(OR(A667=nper,payment&gt;ROUND((1+rate)*G666,2)),ROUND((1+rate)*G666,2),payment))</f>
        <v/>
      </c>
      <c r="D667" s="28"/>
      <c r="E667" s="11" t="str">
        <f t="shared" si="70"/>
        <v/>
      </c>
      <c r="F667" s="11" t="str">
        <f t="shared" si="71"/>
        <v/>
      </c>
      <c r="G667" s="11" t="str">
        <f t="shared" si="72"/>
        <v/>
      </c>
      <c r="H667" s="12" t="str">
        <f t="shared" si="73"/>
        <v/>
      </c>
      <c r="I667" s="12" t="str">
        <f t="shared" si="74"/>
        <v/>
      </c>
      <c r="J667" s="12" t="str">
        <f t="shared" ca="1" si="75"/>
        <v/>
      </c>
    </row>
    <row r="668" spans="1:10" x14ac:dyDescent="0.2">
      <c r="A668" s="10" t="str">
        <f>IF(ISERROR(IF(A667=nper,"",A667+1))=TRUE,"",IF(A667=nper,"",A667+1))</f>
        <v/>
      </c>
      <c r="B668" s="43" t="str">
        <f t="shared" si="76"/>
        <v/>
      </c>
      <c r="C668" s="46" t="str">
        <f>IF(A668="","",IF(OR(A668=nper,payment&gt;ROUND((1+rate)*G667,2)),ROUND((1+rate)*G667,2),payment))</f>
        <v/>
      </c>
      <c r="D668" s="28"/>
      <c r="E668" s="11" t="str">
        <f t="shared" si="70"/>
        <v/>
      </c>
      <c r="F668" s="11" t="str">
        <f t="shared" si="71"/>
        <v/>
      </c>
      <c r="G668" s="11" t="str">
        <f t="shared" si="72"/>
        <v/>
      </c>
      <c r="H668" s="12" t="str">
        <f t="shared" si="73"/>
        <v/>
      </c>
      <c r="I668" s="12" t="str">
        <f t="shared" si="74"/>
        <v/>
      </c>
      <c r="J668" s="12" t="str">
        <f t="shared" ca="1" si="75"/>
        <v/>
      </c>
    </row>
    <row r="669" spans="1:10" x14ac:dyDescent="0.2">
      <c r="A669" s="10" t="str">
        <f>IF(ISERROR(IF(A668=nper,"",A668+1))=TRUE,"",IF(A668=nper,"",A668+1))</f>
        <v/>
      </c>
      <c r="B669" s="43" t="str">
        <f t="shared" si="76"/>
        <v/>
      </c>
      <c r="C669" s="46" t="str">
        <f>IF(A669="","",IF(OR(A669=nper,payment&gt;ROUND((1+rate)*G668,2)),ROUND((1+rate)*G668,2),payment))</f>
        <v/>
      </c>
      <c r="D669" s="28"/>
      <c r="E669" s="11" t="str">
        <f t="shared" si="70"/>
        <v/>
      </c>
      <c r="F669" s="11" t="str">
        <f t="shared" si="71"/>
        <v/>
      </c>
      <c r="G669" s="11" t="str">
        <f t="shared" si="72"/>
        <v/>
      </c>
      <c r="H669" s="12" t="str">
        <f t="shared" si="73"/>
        <v/>
      </c>
      <c r="I669" s="12" t="str">
        <f t="shared" si="74"/>
        <v/>
      </c>
      <c r="J669" s="12" t="str">
        <f t="shared" ca="1" si="75"/>
        <v/>
      </c>
    </row>
    <row r="670" spans="1:10" x14ac:dyDescent="0.2">
      <c r="A670" s="10" t="str">
        <f>IF(ISERROR(IF(A669=nper,"",A669+1))=TRUE,"",IF(A669=nper,"",A669+1))</f>
        <v/>
      </c>
      <c r="B670" s="43" t="str">
        <f t="shared" si="76"/>
        <v/>
      </c>
      <c r="C670" s="46" t="str">
        <f>IF(A670="","",IF(OR(A670=nper,payment&gt;ROUND((1+rate)*G669,2)),ROUND((1+rate)*G669,2),payment))</f>
        <v/>
      </c>
      <c r="D670" s="28"/>
      <c r="E670" s="11" t="str">
        <f t="shared" si="70"/>
        <v/>
      </c>
      <c r="F670" s="11" t="str">
        <f t="shared" si="71"/>
        <v/>
      </c>
      <c r="G670" s="11" t="str">
        <f t="shared" si="72"/>
        <v/>
      </c>
      <c r="H670" s="12" t="str">
        <f t="shared" si="73"/>
        <v/>
      </c>
      <c r="I670" s="12" t="str">
        <f t="shared" si="74"/>
        <v/>
      </c>
      <c r="J670" s="12" t="str">
        <f t="shared" ca="1" si="75"/>
        <v/>
      </c>
    </row>
    <row r="671" spans="1:10" x14ac:dyDescent="0.2">
      <c r="A671" s="10" t="str">
        <f>IF(ISERROR(IF(A670=nper,"",A670+1))=TRUE,"",IF(A670=nper,"",A670+1))</f>
        <v/>
      </c>
      <c r="B671" s="43" t="str">
        <f t="shared" si="76"/>
        <v/>
      </c>
      <c r="C671" s="46" t="str">
        <f>IF(A671="","",IF(OR(A671=nper,payment&gt;ROUND((1+rate)*G670,2)),ROUND((1+rate)*G670,2),payment))</f>
        <v/>
      </c>
      <c r="D671" s="28"/>
      <c r="E671" s="11" t="str">
        <f t="shared" si="70"/>
        <v/>
      </c>
      <c r="F671" s="11" t="str">
        <f t="shared" si="71"/>
        <v/>
      </c>
      <c r="G671" s="11" t="str">
        <f t="shared" si="72"/>
        <v/>
      </c>
      <c r="H671" s="12" t="str">
        <f t="shared" si="73"/>
        <v/>
      </c>
      <c r="I671" s="12" t="str">
        <f t="shared" si="74"/>
        <v/>
      </c>
      <c r="J671" s="12" t="str">
        <f t="shared" ca="1" si="75"/>
        <v/>
      </c>
    </row>
    <row r="672" spans="1:10" x14ac:dyDescent="0.2">
      <c r="A672" s="10" t="str">
        <f>IF(ISERROR(IF(A671=nper,"",A671+1))=TRUE,"",IF(A671=nper,"",A671+1))</f>
        <v/>
      </c>
      <c r="B672" s="43" t="str">
        <f t="shared" si="76"/>
        <v/>
      </c>
      <c r="C672" s="46" t="str">
        <f>IF(A672="","",IF(OR(A672=nper,payment&gt;ROUND((1+rate)*G671,2)),ROUND((1+rate)*G671,2),payment))</f>
        <v/>
      </c>
      <c r="D672" s="28"/>
      <c r="E672" s="11" t="str">
        <f t="shared" si="70"/>
        <v/>
      </c>
      <c r="F672" s="11" t="str">
        <f t="shared" si="71"/>
        <v/>
      </c>
      <c r="G672" s="11" t="str">
        <f t="shared" si="72"/>
        <v/>
      </c>
      <c r="H672" s="12" t="str">
        <f t="shared" si="73"/>
        <v/>
      </c>
      <c r="I672" s="12" t="str">
        <f t="shared" si="74"/>
        <v/>
      </c>
      <c r="J672" s="12" t="str">
        <f t="shared" ca="1" si="75"/>
        <v/>
      </c>
    </row>
    <row r="673" spans="1:10" x14ac:dyDescent="0.2">
      <c r="A673" s="10" t="str">
        <f>IF(ISERROR(IF(A672=nper,"",A672+1))=TRUE,"",IF(A672=nper,"",A672+1))</f>
        <v/>
      </c>
      <c r="B673" s="43" t="str">
        <f t="shared" si="76"/>
        <v/>
      </c>
      <c r="C673" s="46" t="str">
        <f>IF(A673="","",IF(OR(A673=nper,payment&gt;ROUND((1+rate)*G672,2)),ROUND((1+rate)*G672,2),payment))</f>
        <v/>
      </c>
      <c r="D673" s="28"/>
      <c r="E673" s="11" t="str">
        <f t="shared" si="70"/>
        <v/>
      </c>
      <c r="F673" s="11" t="str">
        <f t="shared" si="71"/>
        <v/>
      </c>
      <c r="G673" s="11" t="str">
        <f t="shared" si="72"/>
        <v/>
      </c>
      <c r="H673" s="12" t="str">
        <f t="shared" si="73"/>
        <v/>
      </c>
      <c r="I673" s="12" t="str">
        <f t="shared" si="74"/>
        <v/>
      </c>
      <c r="J673" s="12" t="str">
        <f t="shared" ca="1" si="75"/>
        <v/>
      </c>
    </row>
    <row r="674" spans="1:10" x14ac:dyDescent="0.2">
      <c r="A674" s="10" t="str">
        <f>IF(ISERROR(IF(A673=nper,"",A673+1))=TRUE,"",IF(A673=nper,"",A673+1))</f>
        <v/>
      </c>
      <c r="B674" s="43" t="str">
        <f t="shared" si="76"/>
        <v/>
      </c>
      <c r="C674" s="46" t="str">
        <f>IF(A674="","",IF(OR(A674=nper,payment&gt;ROUND((1+rate)*G673,2)),ROUND((1+rate)*G673,2),payment))</f>
        <v/>
      </c>
      <c r="D674" s="28"/>
      <c r="E674" s="11" t="str">
        <f t="shared" si="70"/>
        <v/>
      </c>
      <c r="F674" s="11" t="str">
        <f t="shared" si="71"/>
        <v/>
      </c>
      <c r="G674" s="11" t="str">
        <f t="shared" si="72"/>
        <v/>
      </c>
      <c r="H674" s="12" t="str">
        <f t="shared" si="73"/>
        <v/>
      </c>
      <c r="I674" s="12" t="str">
        <f t="shared" si="74"/>
        <v/>
      </c>
      <c r="J674" s="12" t="str">
        <f t="shared" ca="1" si="75"/>
        <v/>
      </c>
    </row>
    <row r="675" spans="1:10" x14ac:dyDescent="0.2">
      <c r="A675" s="10" t="str">
        <f>IF(ISERROR(IF(A674=nper,"",A674+1))=TRUE,"",IF(A674=nper,"",A674+1))</f>
        <v/>
      </c>
      <c r="B675" s="43" t="str">
        <f t="shared" si="76"/>
        <v/>
      </c>
      <c r="C675" s="46" t="str">
        <f>IF(A675="","",IF(OR(A675=nper,payment&gt;ROUND((1+rate)*G674,2)),ROUND((1+rate)*G674,2),payment))</f>
        <v/>
      </c>
      <c r="D675" s="28"/>
      <c r="E675" s="11" t="str">
        <f t="shared" si="70"/>
        <v/>
      </c>
      <c r="F675" s="11" t="str">
        <f t="shared" si="71"/>
        <v/>
      </c>
      <c r="G675" s="11" t="str">
        <f t="shared" si="72"/>
        <v/>
      </c>
      <c r="H675" s="12" t="str">
        <f t="shared" si="73"/>
        <v/>
      </c>
      <c r="I675" s="12" t="str">
        <f t="shared" si="74"/>
        <v/>
      </c>
      <c r="J675" s="12" t="str">
        <f t="shared" ca="1" si="75"/>
        <v/>
      </c>
    </row>
    <row r="676" spans="1:10" x14ac:dyDescent="0.2">
      <c r="A676" s="10" t="str">
        <f>IF(ISERROR(IF(A675=nper,"",A675+1))=TRUE,"",IF(A675=nper,"",A675+1))</f>
        <v/>
      </c>
      <c r="B676" s="43" t="str">
        <f t="shared" si="76"/>
        <v/>
      </c>
      <c r="C676" s="46" t="str">
        <f>IF(A676="","",IF(OR(A676=nper,payment&gt;ROUND((1+rate)*G675,2)),ROUND((1+rate)*G675,2),payment))</f>
        <v/>
      </c>
      <c r="D676" s="28"/>
      <c r="E676" s="11" t="str">
        <f t="shared" si="70"/>
        <v/>
      </c>
      <c r="F676" s="11" t="str">
        <f t="shared" si="71"/>
        <v/>
      </c>
      <c r="G676" s="11" t="str">
        <f t="shared" si="72"/>
        <v/>
      </c>
      <c r="H676" s="12" t="str">
        <f t="shared" si="73"/>
        <v/>
      </c>
      <c r="I676" s="12" t="str">
        <f t="shared" si="74"/>
        <v/>
      </c>
      <c r="J676" s="12" t="str">
        <f t="shared" ca="1" si="75"/>
        <v/>
      </c>
    </row>
    <row r="677" spans="1:10" x14ac:dyDescent="0.2">
      <c r="A677" s="10" t="str">
        <f>IF(ISERROR(IF(A676=nper,"",A676+1))=TRUE,"",IF(A676=nper,"",A676+1))</f>
        <v/>
      </c>
      <c r="B677" s="43" t="str">
        <f t="shared" si="76"/>
        <v/>
      </c>
      <c r="C677" s="46" t="str">
        <f>IF(A677="","",IF(OR(A677=nper,payment&gt;ROUND((1+rate)*G676,2)),ROUND((1+rate)*G676,2),payment))</f>
        <v/>
      </c>
      <c r="D677" s="28"/>
      <c r="E677" s="11" t="str">
        <f t="shared" si="70"/>
        <v/>
      </c>
      <c r="F677" s="11" t="str">
        <f t="shared" si="71"/>
        <v/>
      </c>
      <c r="G677" s="11" t="str">
        <f t="shared" si="72"/>
        <v/>
      </c>
      <c r="H677" s="12" t="str">
        <f t="shared" si="73"/>
        <v/>
      </c>
      <c r="I677" s="12" t="str">
        <f t="shared" si="74"/>
        <v/>
      </c>
      <c r="J677" s="12" t="str">
        <f t="shared" ca="1" si="75"/>
        <v/>
      </c>
    </row>
    <row r="678" spans="1:10" x14ac:dyDescent="0.2">
      <c r="A678" s="10" t="str">
        <f>IF(ISERROR(IF(A677=nper,"",A677+1))=TRUE,"",IF(A677=nper,"",A677+1))</f>
        <v/>
      </c>
      <c r="B678" s="43" t="str">
        <f t="shared" si="76"/>
        <v/>
      </c>
      <c r="C678" s="46" t="str">
        <f>IF(A678="","",IF(OR(A678=nper,payment&gt;ROUND((1+rate)*G677,2)),ROUND((1+rate)*G677,2),payment))</f>
        <v/>
      </c>
      <c r="D678" s="28"/>
      <c r="E678" s="11" t="str">
        <f t="shared" si="70"/>
        <v/>
      </c>
      <c r="F678" s="11" t="str">
        <f t="shared" si="71"/>
        <v/>
      </c>
      <c r="G678" s="11" t="str">
        <f t="shared" si="72"/>
        <v/>
      </c>
      <c r="H678" s="12" t="str">
        <f t="shared" si="73"/>
        <v/>
      </c>
      <c r="I678" s="12" t="str">
        <f t="shared" si="74"/>
        <v/>
      </c>
      <c r="J678" s="12" t="str">
        <f t="shared" ca="1" si="75"/>
        <v/>
      </c>
    </row>
    <row r="679" spans="1:10" x14ac:dyDescent="0.2">
      <c r="A679" s="10" t="str">
        <f>IF(ISERROR(IF(A678=nper,"",A678+1))=TRUE,"",IF(A678=nper,"",A678+1))</f>
        <v/>
      </c>
      <c r="B679" s="43" t="str">
        <f t="shared" si="76"/>
        <v/>
      </c>
      <c r="C679" s="46" t="str">
        <f>IF(A679="","",IF(OR(A679=nper,payment&gt;ROUND((1+rate)*G678,2)),ROUND((1+rate)*G678,2),payment))</f>
        <v/>
      </c>
      <c r="D679" s="28"/>
      <c r="E679" s="11" t="str">
        <f t="shared" si="70"/>
        <v/>
      </c>
      <c r="F679" s="11" t="str">
        <f t="shared" si="71"/>
        <v/>
      </c>
      <c r="G679" s="11" t="str">
        <f t="shared" si="72"/>
        <v/>
      </c>
      <c r="H679" s="12" t="str">
        <f t="shared" si="73"/>
        <v/>
      </c>
      <c r="I679" s="12" t="str">
        <f t="shared" si="74"/>
        <v/>
      </c>
      <c r="J679" s="12" t="str">
        <f t="shared" ca="1" si="75"/>
        <v/>
      </c>
    </row>
    <row r="680" spans="1:10" x14ac:dyDescent="0.2">
      <c r="A680" s="10" t="str">
        <f>IF(ISERROR(IF(A679=nper,"",A679+1))=TRUE,"",IF(A679=nper,"",A679+1))</f>
        <v/>
      </c>
      <c r="B680" s="43" t="str">
        <f t="shared" si="76"/>
        <v/>
      </c>
      <c r="C680" s="46" t="str">
        <f>IF(A680="","",IF(OR(A680=nper,payment&gt;ROUND((1+rate)*G679,2)),ROUND((1+rate)*G679,2),payment))</f>
        <v/>
      </c>
      <c r="D680" s="28"/>
      <c r="E680" s="11" t="str">
        <f t="shared" si="70"/>
        <v/>
      </c>
      <c r="F680" s="11" t="str">
        <f t="shared" si="71"/>
        <v/>
      </c>
      <c r="G680" s="11" t="str">
        <f t="shared" si="72"/>
        <v/>
      </c>
      <c r="H680" s="12" t="str">
        <f t="shared" si="73"/>
        <v/>
      </c>
      <c r="I680" s="12" t="str">
        <f t="shared" si="74"/>
        <v/>
      </c>
      <c r="J680" s="12" t="str">
        <f t="shared" ca="1" si="75"/>
        <v/>
      </c>
    </row>
    <row r="681" spans="1:10" x14ac:dyDescent="0.2">
      <c r="A681" s="10" t="str">
        <f>IF(ISERROR(IF(A680=nper,"",A680+1))=TRUE,"",IF(A680=nper,"",A680+1))</f>
        <v/>
      </c>
      <c r="B681" s="43" t="str">
        <f t="shared" si="76"/>
        <v/>
      </c>
      <c r="C681" s="46" t="str">
        <f>IF(A681="","",IF(OR(A681=nper,payment&gt;ROUND((1+rate)*G680,2)),ROUND((1+rate)*G680,2),payment))</f>
        <v/>
      </c>
      <c r="D681" s="28"/>
      <c r="E681" s="11" t="str">
        <f t="shared" si="70"/>
        <v/>
      </c>
      <c r="F681" s="11" t="str">
        <f t="shared" si="71"/>
        <v/>
      </c>
      <c r="G681" s="11" t="str">
        <f t="shared" si="72"/>
        <v/>
      </c>
      <c r="H681" s="12" t="str">
        <f t="shared" si="73"/>
        <v/>
      </c>
      <c r="I681" s="12" t="str">
        <f t="shared" si="74"/>
        <v/>
      </c>
      <c r="J681" s="12" t="str">
        <f t="shared" ca="1" si="75"/>
        <v/>
      </c>
    </row>
    <row r="682" spans="1:10" x14ac:dyDescent="0.2">
      <c r="A682" s="10" t="str">
        <f>IF(ISERROR(IF(A681=nper,"",A681+1))=TRUE,"",IF(A681=nper,"",A681+1))</f>
        <v/>
      </c>
      <c r="B682" s="43" t="str">
        <f t="shared" si="76"/>
        <v/>
      </c>
      <c r="C682" s="46" t="str">
        <f>IF(A682="","",IF(OR(A682=nper,payment&gt;ROUND((1+rate)*G681,2)),ROUND((1+rate)*G681,2),payment))</f>
        <v/>
      </c>
      <c r="D682" s="28"/>
      <c r="E682" s="11" t="str">
        <f t="shared" si="70"/>
        <v/>
      </c>
      <c r="F682" s="11" t="str">
        <f t="shared" si="71"/>
        <v/>
      </c>
      <c r="G682" s="11" t="str">
        <f t="shared" si="72"/>
        <v/>
      </c>
      <c r="H682" s="12" t="str">
        <f t="shared" si="73"/>
        <v/>
      </c>
      <c r="I682" s="12" t="str">
        <f t="shared" si="74"/>
        <v/>
      </c>
      <c r="J682" s="12" t="str">
        <f t="shared" ca="1" si="75"/>
        <v/>
      </c>
    </row>
    <row r="683" spans="1:10" x14ac:dyDescent="0.2">
      <c r="A683" s="10" t="str">
        <f>IF(ISERROR(IF(A682=nper,"",A682+1))=TRUE,"",IF(A682=nper,"",A682+1))</f>
        <v/>
      </c>
      <c r="B683" s="43" t="str">
        <f t="shared" si="76"/>
        <v/>
      </c>
      <c r="C683" s="46" t="str">
        <f>IF(A683="","",IF(OR(A683=nper,payment&gt;ROUND((1+rate)*G682,2)),ROUND((1+rate)*G682,2),payment))</f>
        <v/>
      </c>
      <c r="D683" s="28"/>
      <c r="E683" s="11" t="str">
        <f t="shared" si="70"/>
        <v/>
      </c>
      <c r="F683" s="11" t="str">
        <f t="shared" si="71"/>
        <v/>
      </c>
      <c r="G683" s="11" t="str">
        <f t="shared" si="72"/>
        <v/>
      </c>
      <c r="H683" s="12" t="str">
        <f t="shared" si="73"/>
        <v/>
      </c>
      <c r="I683" s="12" t="str">
        <f t="shared" si="74"/>
        <v/>
      </c>
      <c r="J683" s="12" t="str">
        <f t="shared" ca="1" si="75"/>
        <v/>
      </c>
    </row>
    <row r="684" spans="1:10" x14ac:dyDescent="0.2">
      <c r="A684" s="10" t="str">
        <f>IF(ISERROR(IF(A683=nper,"",A683+1))=TRUE,"",IF(A683=nper,"",A683+1))</f>
        <v/>
      </c>
      <c r="B684" s="43" t="str">
        <f t="shared" si="76"/>
        <v/>
      </c>
      <c r="C684" s="46" t="str">
        <f>IF(A684="","",IF(OR(A684=nper,payment&gt;ROUND((1+rate)*G683,2)),ROUND((1+rate)*G683,2),payment))</f>
        <v/>
      </c>
      <c r="D684" s="28"/>
      <c r="E684" s="11" t="str">
        <f t="shared" si="70"/>
        <v/>
      </c>
      <c r="F684" s="11" t="str">
        <f t="shared" si="71"/>
        <v/>
      </c>
      <c r="G684" s="11" t="str">
        <f t="shared" si="72"/>
        <v/>
      </c>
      <c r="H684" s="12" t="str">
        <f t="shared" si="73"/>
        <v/>
      </c>
      <c r="I684" s="12" t="str">
        <f t="shared" si="74"/>
        <v/>
      </c>
      <c r="J684" s="12" t="str">
        <f t="shared" ca="1" si="75"/>
        <v/>
      </c>
    </row>
    <row r="685" spans="1:10" x14ac:dyDescent="0.2">
      <c r="A685" s="10" t="str">
        <f>IF(ISERROR(IF(A684=nper,"",A684+1))=TRUE,"",IF(A684=nper,"",A684+1))</f>
        <v/>
      </c>
      <c r="B685" s="43" t="str">
        <f t="shared" si="76"/>
        <v/>
      </c>
      <c r="C685" s="46" t="str">
        <f>IF(A685="","",IF(OR(A685=nper,payment&gt;ROUND((1+rate)*G684,2)),ROUND((1+rate)*G684,2),payment))</f>
        <v/>
      </c>
      <c r="D685" s="28"/>
      <c r="E685" s="11" t="str">
        <f t="shared" si="70"/>
        <v/>
      </c>
      <c r="F685" s="11" t="str">
        <f t="shared" si="71"/>
        <v/>
      </c>
      <c r="G685" s="11" t="str">
        <f t="shared" si="72"/>
        <v/>
      </c>
      <c r="H685" s="12" t="str">
        <f t="shared" si="73"/>
        <v/>
      </c>
      <c r="I685" s="12" t="str">
        <f t="shared" si="74"/>
        <v/>
      </c>
      <c r="J685" s="12" t="str">
        <f t="shared" ca="1" si="75"/>
        <v/>
      </c>
    </row>
    <row r="686" spans="1:10" x14ac:dyDescent="0.2">
      <c r="A686" s="10" t="str">
        <f>IF(ISERROR(IF(A685=nper,"",A685+1))=TRUE,"",IF(A685=nper,"",A685+1))</f>
        <v/>
      </c>
      <c r="B686" s="43" t="str">
        <f t="shared" si="76"/>
        <v/>
      </c>
      <c r="C686" s="46" t="str">
        <f>IF(A686="","",IF(OR(A686=nper,payment&gt;ROUND((1+rate)*G685,2)),ROUND((1+rate)*G685,2),payment))</f>
        <v/>
      </c>
      <c r="D686" s="28"/>
      <c r="E686" s="11" t="str">
        <f t="shared" si="70"/>
        <v/>
      </c>
      <c r="F686" s="11" t="str">
        <f t="shared" si="71"/>
        <v/>
      </c>
      <c r="G686" s="11" t="str">
        <f t="shared" si="72"/>
        <v/>
      </c>
      <c r="H686" s="12" t="str">
        <f t="shared" si="73"/>
        <v/>
      </c>
      <c r="I686" s="12" t="str">
        <f t="shared" si="74"/>
        <v/>
      </c>
      <c r="J686" s="12" t="str">
        <f t="shared" ca="1" si="75"/>
        <v/>
      </c>
    </row>
    <row r="687" spans="1:10" x14ac:dyDescent="0.2">
      <c r="A687" s="10" t="str">
        <f>IF(ISERROR(IF(A686=nper,"",A686+1))=TRUE,"",IF(A686=nper,"",A686+1))</f>
        <v/>
      </c>
      <c r="B687" s="43" t="str">
        <f t="shared" si="76"/>
        <v/>
      </c>
      <c r="C687" s="46" t="str">
        <f>IF(A687="","",IF(OR(A687=nper,payment&gt;ROUND((1+rate)*G686,2)),ROUND((1+rate)*G686,2),payment))</f>
        <v/>
      </c>
      <c r="D687" s="28"/>
      <c r="E687" s="11" t="str">
        <f t="shared" si="70"/>
        <v/>
      </c>
      <c r="F687" s="11" t="str">
        <f t="shared" si="71"/>
        <v/>
      </c>
      <c r="G687" s="11" t="str">
        <f t="shared" si="72"/>
        <v/>
      </c>
      <c r="H687" s="12" t="str">
        <f t="shared" si="73"/>
        <v/>
      </c>
      <c r="I687" s="12" t="str">
        <f t="shared" si="74"/>
        <v/>
      </c>
      <c r="J687" s="12" t="str">
        <f t="shared" ca="1" si="75"/>
        <v/>
      </c>
    </row>
    <row r="688" spans="1:10" x14ac:dyDescent="0.2">
      <c r="A688" s="10" t="str">
        <f>IF(ISERROR(IF(A687=nper,"",A687+1))=TRUE,"",IF(A687=nper,"",A687+1))</f>
        <v/>
      </c>
      <c r="B688" s="43" t="str">
        <f t="shared" si="76"/>
        <v/>
      </c>
      <c r="C688" s="46" t="str">
        <f>IF(A688="","",IF(OR(A688=nper,payment&gt;ROUND((1+rate)*G687,2)),ROUND((1+rate)*G687,2),payment))</f>
        <v/>
      </c>
      <c r="D688" s="28"/>
      <c r="E688" s="11" t="str">
        <f t="shared" si="70"/>
        <v/>
      </c>
      <c r="F688" s="11" t="str">
        <f t="shared" si="71"/>
        <v/>
      </c>
      <c r="G688" s="11" t="str">
        <f t="shared" si="72"/>
        <v/>
      </c>
      <c r="H688" s="12" t="str">
        <f t="shared" si="73"/>
        <v/>
      </c>
      <c r="I688" s="12" t="str">
        <f t="shared" si="74"/>
        <v/>
      </c>
      <c r="J688" s="12" t="str">
        <f t="shared" ca="1" si="75"/>
        <v/>
      </c>
    </row>
    <row r="689" spans="1:10" x14ac:dyDescent="0.2">
      <c r="A689" s="10" t="str">
        <f>IF(ISERROR(IF(A688=nper,"",A688+1))=TRUE,"",IF(A688=nper,"",A688+1))</f>
        <v/>
      </c>
      <c r="B689" s="43" t="str">
        <f t="shared" si="76"/>
        <v/>
      </c>
      <c r="C689" s="46" t="str">
        <f>IF(A689="","",IF(OR(A689=nper,payment&gt;ROUND((1+rate)*G688,2)),ROUND((1+rate)*G688,2),payment))</f>
        <v/>
      </c>
      <c r="D689" s="28"/>
      <c r="E689" s="11" t="str">
        <f t="shared" si="70"/>
        <v/>
      </c>
      <c r="F689" s="11" t="str">
        <f t="shared" si="71"/>
        <v/>
      </c>
      <c r="G689" s="11" t="str">
        <f t="shared" si="72"/>
        <v/>
      </c>
      <c r="H689" s="12" t="str">
        <f t="shared" si="73"/>
        <v/>
      </c>
      <c r="I689" s="12" t="str">
        <f t="shared" si="74"/>
        <v/>
      </c>
      <c r="J689" s="12" t="str">
        <f t="shared" ca="1" si="75"/>
        <v/>
      </c>
    </row>
    <row r="690" spans="1:10" x14ac:dyDescent="0.2">
      <c r="A690" s="10" t="str">
        <f>IF(ISERROR(IF(A689=nper,"",A689+1))=TRUE,"",IF(A689=nper,"",A689+1))</f>
        <v/>
      </c>
      <c r="B690" s="43" t="str">
        <f t="shared" si="76"/>
        <v/>
      </c>
      <c r="C690" s="46" t="str">
        <f>IF(A690="","",IF(OR(A690=nper,payment&gt;ROUND((1+rate)*G689,2)),ROUND((1+rate)*G689,2),payment))</f>
        <v/>
      </c>
      <c r="D690" s="28"/>
      <c r="E690" s="11" t="str">
        <f t="shared" si="70"/>
        <v/>
      </c>
      <c r="F690" s="11" t="str">
        <f t="shared" si="71"/>
        <v/>
      </c>
      <c r="G690" s="11" t="str">
        <f t="shared" si="72"/>
        <v/>
      </c>
      <c r="H690" s="12" t="str">
        <f t="shared" si="73"/>
        <v/>
      </c>
      <c r="I690" s="12" t="str">
        <f t="shared" si="74"/>
        <v/>
      </c>
      <c r="J690" s="12" t="str">
        <f t="shared" ca="1" si="75"/>
        <v/>
      </c>
    </row>
    <row r="691" spans="1:10" x14ac:dyDescent="0.2">
      <c r="A691" s="10" t="str">
        <f>IF(ISERROR(IF(A690=nper,"",A690+1))=TRUE,"",IF(A690=nper,"",A690+1))</f>
        <v/>
      </c>
      <c r="B691" s="43" t="str">
        <f t="shared" si="76"/>
        <v/>
      </c>
      <c r="C691" s="46" t="str">
        <f>IF(A691="","",IF(OR(A691=nper,payment&gt;ROUND((1+rate)*G690,2)),ROUND((1+rate)*G690,2),payment))</f>
        <v/>
      </c>
      <c r="D691" s="28"/>
      <c r="E691" s="11" t="str">
        <f t="shared" si="70"/>
        <v/>
      </c>
      <c r="F691" s="11" t="str">
        <f t="shared" si="71"/>
        <v/>
      </c>
      <c r="G691" s="11" t="str">
        <f t="shared" si="72"/>
        <v/>
      </c>
      <c r="H691" s="12" t="str">
        <f t="shared" si="73"/>
        <v/>
      </c>
      <c r="I691" s="12" t="str">
        <f t="shared" si="74"/>
        <v/>
      </c>
      <c r="J691" s="12" t="str">
        <f t="shared" ca="1" si="75"/>
        <v/>
      </c>
    </row>
    <row r="692" spans="1:10" x14ac:dyDescent="0.2">
      <c r="A692" s="10" t="str">
        <f>IF(ISERROR(IF(A691=nper,"",A691+1))=TRUE,"",IF(A691=nper,"",A691+1))</f>
        <v/>
      </c>
      <c r="B692" s="43" t="str">
        <f t="shared" si="76"/>
        <v/>
      </c>
      <c r="C692" s="46" t="str">
        <f>IF(A692="","",IF(OR(A692=nper,payment&gt;ROUND((1+rate)*G691,2)),ROUND((1+rate)*G691,2),payment))</f>
        <v/>
      </c>
      <c r="D692" s="28"/>
      <c r="E692" s="11" t="str">
        <f t="shared" si="70"/>
        <v/>
      </c>
      <c r="F692" s="11" t="str">
        <f t="shared" si="71"/>
        <v/>
      </c>
      <c r="G692" s="11" t="str">
        <f t="shared" si="72"/>
        <v/>
      </c>
      <c r="H692" s="12" t="str">
        <f t="shared" si="73"/>
        <v/>
      </c>
      <c r="I692" s="12" t="str">
        <f t="shared" si="74"/>
        <v/>
      </c>
      <c r="J692" s="12" t="str">
        <f t="shared" ca="1" si="75"/>
        <v/>
      </c>
    </row>
    <row r="693" spans="1:10" x14ac:dyDescent="0.2">
      <c r="A693" s="10" t="str">
        <f>IF(ISERROR(IF(A692=nper,"",A692+1))=TRUE,"",IF(A692=nper,"",A692+1))</f>
        <v/>
      </c>
      <c r="B693" s="43" t="str">
        <f t="shared" si="76"/>
        <v/>
      </c>
      <c r="C693" s="46" t="str">
        <f>IF(A693="","",IF(OR(A693=nper,payment&gt;ROUND((1+rate)*G692,2)),ROUND((1+rate)*G692,2),payment))</f>
        <v/>
      </c>
      <c r="D693" s="28"/>
      <c r="E693" s="11" t="str">
        <f t="shared" si="70"/>
        <v/>
      </c>
      <c r="F693" s="11" t="str">
        <f t="shared" si="71"/>
        <v/>
      </c>
      <c r="G693" s="11" t="str">
        <f t="shared" si="72"/>
        <v/>
      </c>
      <c r="H693" s="12" t="str">
        <f t="shared" si="73"/>
        <v/>
      </c>
      <c r="I693" s="12" t="str">
        <f t="shared" si="74"/>
        <v/>
      </c>
      <c r="J693" s="12" t="str">
        <f t="shared" ca="1" si="75"/>
        <v/>
      </c>
    </row>
    <row r="694" spans="1:10" x14ac:dyDescent="0.2">
      <c r="A694" s="10" t="str">
        <f>IF(ISERROR(IF(A693=nper,"",A693+1))=TRUE,"",IF(A693=nper,"",A693+1))</f>
        <v/>
      </c>
      <c r="B694" s="43" t="str">
        <f t="shared" si="76"/>
        <v/>
      </c>
      <c r="C694" s="46" t="str">
        <f>IF(A694="","",IF(OR(A694=nper,payment&gt;ROUND((1+rate)*G693,2)),ROUND((1+rate)*G693,2),payment))</f>
        <v/>
      </c>
      <c r="D694" s="28"/>
      <c r="E694" s="11" t="str">
        <f t="shared" si="70"/>
        <v/>
      </c>
      <c r="F694" s="11" t="str">
        <f t="shared" si="71"/>
        <v/>
      </c>
      <c r="G694" s="11" t="str">
        <f t="shared" si="72"/>
        <v/>
      </c>
      <c r="H694" s="12" t="str">
        <f t="shared" si="73"/>
        <v/>
      </c>
      <c r="I694" s="12" t="str">
        <f t="shared" si="74"/>
        <v/>
      </c>
      <c r="J694" s="12" t="str">
        <f t="shared" ca="1" si="75"/>
        <v/>
      </c>
    </row>
    <row r="695" spans="1:10" x14ac:dyDescent="0.2">
      <c r="A695" s="10" t="str">
        <f>IF(ISERROR(IF(A694=nper,"",A694+1))=TRUE,"",IF(A694=nper,"",A694+1))</f>
        <v/>
      </c>
      <c r="B695" s="43" t="str">
        <f t="shared" si="76"/>
        <v/>
      </c>
      <c r="C695" s="46" t="str">
        <f>IF(A695="","",IF(OR(A695=nper,payment&gt;ROUND((1+rate)*G694,2)),ROUND((1+rate)*G694,2),payment))</f>
        <v/>
      </c>
      <c r="D695" s="28"/>
      <c r="E695" s="11" t="str">
        <f t="shared" si="70"/>
        <v/>
      </c>
      <c r="F695" s="11" t="str">
        <f t="shared" si="71"/>
        <v/>
      </c>
      <c r="G695" s="11" t="str">
        <f t="shared" si="72"/>
        <v/>
      </c>
      <c r="H695" s="12" t="str">
        <f t="shared" si="73"/>
        <v/>
      </c>
      <c r="I695" s="12" t="str">
        <f t="shared" si="74"/>
        <v/>
      </c>
      <c r="J695" s="12" t="str">
        <f t="shared" ca="1" si="75"/>
        <v/>
      </c>
    </row>
    <row r="696" spans="1:10" x14ac:dyDescent="0.2">
      <c r="A696" s="10" t="str">
        <f>IF(ISERROR(IF(A695=nper,"",A695+1))=TRUE,"",IF(A695=nper,"",A695+1))</f>
        <v/>
      </c>
      <c r="B696" s="43" t="str">
        <f t="shared" si="76"/>
        <v/>
      </c>
      <c r="C696" s="46" t="str">
        <f>IF(A696="","",IF(OR(A696=nper,payment&gt;ROUND((1+rate)*G695,2)),ROUND((1+rate)*G695,2),payment))</f>
        <v/>
      </c>
      <c r="D696" s="28"/>
      <c r="E696" s="11" t="str">
        <f t="shared" si="70"/>
        <v/>
      </c>
      <c r="F696" s="11" t="str">
        <f t="shared" si="71"/>
        <v/>
      </c>
      <c r="G696" s="11" t="str">
        <f t="shared" si="72"/>
        <v/>
      </c>
      <c r="H696" s="12" t="str">
        <f t="shared" si="73"/>
        <v/>
      </c>
      <c r="I696" s="12" t="str">
        <f t="shared" si="74"/>
        <v/>
      </c>
      <c r="J696" s="12" t="str">
        <f t="shared" ca="1" si="75"/>
        <v/>
      </c>
    </row>
    <row r="697" spans="1:10" x14ac:dyDescent="0.2">
      <c r="A697" s="10" t="str">
        <f>IF(ISERROR(IF(A696=nper,"",A696+1))=TRUE,"",IF(A696=nper,"",A696+1))</f>
        <v/>
      </c>
      <c r="B697" s="43" t="str">
        <f t="shared" si="76"/>
        <v/>
      </c>
      <c r="C697" s="46" t="str">
        <f>IF(A697="","",IF(OR(A697=nper,payment&gt;ROUND((1+rate)*G696,2)),ROUND((1+rate)*G696,2),payment))</f>
        <v/>
      </c>
      <c r="D697" s="28"/>
      <c r="E697" s="11" t="str">
        <f t="shared" si="70"/>
        <v/>
      </c>
      <c r="F697" s="11" t="str">
        <f t="shared" si="71"/>
        <v/>
      </c>
      <c r="G697" s="11" t="str">
        <f t="shared" si="72"/>
        <v/>
      </c>
      <c r="H697" s="12" t="str">
        <f t="shared" si="73"/>
        <v/>
      </c>
      <c r="I697" s="12" t="str">
        <f t="shared" si="74"/>
        <v/>
      </c>
      <c r="J697" s="12" t="str">
        <f t="shared" ca="1" si="75"/>
        <v/>
      </c>
    </row>
    <row r="698" spans="1:10" x14ac:dyDescent="0.2">
      <c r="A698" s="10" t="str">
        <f>IF(ISERROR(IF(A697=nper,"",A697+1))=TRUE,"",IF(A697=nper,"",A697+1))</f>
        <v/>
      </c>
      <c r="B698" s="43" t="str">
        <f t="shared" si="76"/>
        <v/>
      </c>
      <c r="C698" s="46" t="str">
        <f>IF(A698="","",IF(OR(A698=nper,payment&gt;ROUND((1+rate)*G697,2)),ROUND((1+rate)*G697,2),payment))</f>
        <v/>
      </c>
      <c r="D698" s="28"/>
      <c r="E698" s="11" t="str">
        <f t="shared" si="70"/>
        <v/>
      </c>
      <c r="F698" s="11" t="str">
        <f t="shared" si="71"/>
        <v/>
      </c>
      <c r="G698" s="11" t="str">
        <f t="shared" si="72"/>
        <v/>
      </c>
      <c r="H698" s="12" t="str">
        <f t="shared" si="73"/>
        <v/>
      </c>
      <c r="I698" s="12" t="str">
        <f t="shared" si="74"/>
        <v/>
      </c>
      <c r="J698" s="12" t="str">
        <f t="shared" ca="1" si="75"/>
        <v/>
      </c>
    </row>
    <row r="699" spans="1:10" x14ac:dyDescent="0.2">
      <c r="A699" s="10" t="str">
        <f>IF(ISERROR(IF(A698=nper,"",A698+1))=TRUE,"",IF(A698=nper,"",A698+1))</f>
        <v/>
      </c>
      <c r="B699" s="43" t="str">
        <f t="shared" si="76"/>
        <v/>
      </c>
      <c r="C699" s="46" t="str">
        <f>IF(A699="","",IF(OR(A699=nper,payment&gt;ROUND((1+rate)*G698,2)),ROUND((1+rate)*G698,2),payment))</f>
        <v/>
      </c>
      <c r="D699" s="28"/>
      <c r="E699" s="11" t="str">
        <f t="shared" si="70"/>
        <v/>
      </c>
      <c r="F699" s="11" t="str">
        <f t="shared" si="71"/>
        <v/>
      </c>
      <c r="G699" s="11" t="str">
        <f t="shared" si="72"/>
        <v/>
      </c>
      <c r="H699" s="12" t="str">
        <f t="shared" si="73"/>
        <v/>
      </c>
      <c r="I699" s="12" t="str">
        <f t="shared" si="74"/>
        <v/>
      </c>
      <c r="J699" s="12" t="str">
        <f t="shared" ca="1" si="75"/>
        <v/>
      </c>
    </row>
    <row r="700" spans="1:10" x14ac:dyDescent="0.2">
      <c r="A700" s="10" t="str">
        <f>IF(ISERROR(IF(A699=nper,"",A699+1))=TRUE,"",IF(A699=nper,"",A699+1))</f>
        <v/>
      </c>
      <c r="B700" s="43" t="str">
        <f t="shared" si="76"/>
        <v/>
      </c>
      <c r="C700" s="46" t="str">
        <f>IF(A700="","",IF(OR(A700=nper,payment&gt;ROUND((1+rate)*G699,2)),ROUND((1+rate)*G699,2),payment))</f>
        <v/>
      </c>
      <c r="D700" s="28"/>
      <c r="E700" s="11" t="str">
        <f t="shared" si="70"/>
        <v/>
      </c>
      <c r="F700" s="11" t="str">
        <f t="shared" si="71"/>
        <v/>
      </c>
      <c r="G700" s="11" t="str">
        <f t="shared" si="72"/>
        <v/>
      </c>
      <c r="H700" s="12" t="str">
        <f t="shared" si="73"/>
        <v/>
      </c>
      <c r="I700" s="12" t="str">
        <f t="shared" si="74"/>
        <v/>
      </c>
      <c r="J700" s="12" t="str">
        <f t="shared" ca="1" si="75"/>
        <v/>
      </c>
    </row>
    <row r="701" spans="1:10" x14ac:dyDescent="0.2">
      <c r="A701" s="10" t="str">
        <f>IF(ISERROR(IF(A700=nper,"",A700+1))=TRUE,"",IF(A700=nper,"",A700+1))</f>
        <v/>
      </c>
      <c r="B701" s="43" t="str">
        <f t="shared" si="76"/>
        <v/>
      </c>
      <c r="C701" s="46" t="str">
        <f>IF(A701="","",IF(OR(A701=nper,payment&gt;ROUND((1+rate)*G700,2)),ROUND((1+rate)*G700,2),payment))</f>
        <v/>
      </c>
      <c r="D701" s="28"/>
      <c r="E701" s="11" t="str">
        <f t="shared" si="70"/>
        <v/>
      </c>
      <c r="F701" s="11" t="str">
        <f t="shared" si="71"/>
        <v/>
      </c>
      <c r="G701" s="11" t="str">
        <f t="shared" si="72"/>
        <v/>
      </c>
      <c r="H701" s="12" t="str">
        <f t="shared" si="73"/>
        <v/>
      </c>
      <c r="I701" s="12" t="str">
        <f t="shared" si="74"/>
        <v/>
      </c>
      <c r="J701" s="12" t="str">
        <f t="shared" ca="1" si="75"/>
        <v/>
      </c>
    </row>
    <row r="702" spans="1:10" x14ac:dyDescent="0.2">
      <c r="A702" s="10" t="str">
        <f>IF(ISERROR(IF(A701=nper,"",A701+1))=TRUE,"",IF(A701=nper,"",A701+1))</f>
        <v/>
      </c>
      <c r="B702" s="43" t="str">
        <f t="shared" si="76"/>
        <v/>
      </c>
      <c r="C702" s="46" t="str">
        <f>IF(A702="","",IF(OR(A702=nper,payment&gt;ROUND((1+rate)*G701,2)),ROUND((1+rate)*G701,2),payment))</f>
        <v/>
      </c>
      <c r="D702" s="28"/>
      <c r="E702" s="11" t="str">
        <f t="shared" si="70"/>
        <v/>
      </c>
      <c r="F702" s="11" t="str">
        <f t="shared" si="71"/>
        <v/>
      </c>
      <c r="G702" s="11" t="str">
        <f t="shared" si="72"/>
        <v/>
      </c>
      <c r="H702" s="12" t="str">
        <f t="shared" si="73"/>
        <v/>
      </c>
      <c r="I702" s="12" t="str">
        <f t="shared" si="74"/>
        <v/>
      </c>
      <c r="J702" s="12" t="str">
        <f t="shared" ca="1" si="75"/>
        <v/>
      </c>
    </row>
    <row r="703" spans="1:10" x14ac:dyDescent="0.2">
      <c r="A703" s="10" t="str">
        <f>IF(ISERROR(IF(A702=nper,"",A702+1))=TRUE,"",IF(A702=nper,"",A702+1))</f>
        <v/>
      </c>
      <c r="B703" s="43" t="str">
        <f t="shared" si="76"/>
        <v/>
      </c>
      <c r="C703" s="46" t="str">
        <f>IF(A703="","",IF(OR(A703=nper,payment&gt;ROUND((1+rate)*G702,2)),ROUND((1+rate)*G702,2),payment))</f>
        <v/>
      </c>
      <c r="D703" s="28"/>
      <c r="E703" s="11" t="str">
        <f t="shared" si="70"/>
        <v/>
      </c>
      <c r="F703" s="11" t="str">
        <f t="shared" si="71"/>
        <v/>
      </c>
      <c r="G703" s="11" t="str">
        <f t="shared" si="72"/>
        <v/>
      </c>
      <c r="H703" s="12" t="str">
        <f t="shared" si="73"/>
        <v/>
      </c>
      <c r="I703" s="12" t="str">
        <f t="shared" si="74"/>
        <v/>
      </c>
      <c r="J703" s="12" t="str">
        <f t="shared" ca="1" si="75"/>
        <v/>
      </c>
    </row>
    <row r="704" spans="1:10" x14ac:dyDescent="0.2">
      <c r="A704" s="10" t="str">
        <f>IF(ISERROR(IF(A703=nper,"",A703+1))=TRUE,"",IF(A703=nper,"",A703+1))</f>
        <v/>
      </c>
      <c r="B704" s="43" t="str">
        <f t="shared" si="76"/>
        <v/>
      </c>
      <c r="C704" s="46" t="str">
        <f>IF(A704="","",IF(OR(A704=nper,payment&gt;ROUND((1+rate)*G703,2)),ROUND((1+rate)*G703,2),payment))</f>
        <v/>
      </c>
      <c r="D704" s="28"/>
      <c r="E704" s="11" t="str">
        <f t="shared" si="70"/>
        <v/>
      </c>
      <c r="F704" s="11" t="str">
        <f t="shared" si="71"/>
        <v/>
      </c>
      <c r="G704" s="11" t="str">
        <f t="shared" si="72"/>
        <v/>
      </c>
      <c r="H704" s="12" t="str">
        <f t="shared" si="73"/>
        <v/>
      </c>
      <c r="I704" s="12" t="str">
        <f t="shared" si="74"/>
        <v/>
      </c>
      <c r="J704" s="12" t="str">
        <f t="shared" ca="1" si="75"/>
        <v/>
      </c>
    </row>
    <row r="705" spans="1:10" x14ac:dyDescent="0.2">
      <c r="A705" s="10" t="str">
        <f>IF(ISERROR(IF(A704=nper,"",A704+1))=TRUE,"",IF(A704=nper,"",A704+1))</f>
        <v/>
      </c>
      <c r="B705" s="43" t="str">
        <f t="shared" si="76"/>
        <v/>
      </c>
      <c r="C705" s="46" t="str">
        <f>IF(A705="","",IF(OR(A705=nper,payment&gt;ROUND((1+rate)*G704,2)),ROUND((1+rate)*G704,2),payment))</f>
        <v/>
      </c>
      <c r="D705" s="28"/>
      <c r="E705" s="11" t="str">
        <f t="shared" si="70"/>
        <v/>
      </c>
      <c r="F705" s="11" t="str">
        <f t="shared" si="71"/>
        <v/>
      </c>
      <c r="G705" s="11" t="str">
        <f t="shared" si="72"/>
        <v/>
      </c>
      <c r="H705" s="12" t="str">
        <f t="shared" si="73"/>
        <v/>
      </c>
      <c r="I705" s="12" t="str">
        <f t="shared" si="74"/>
        <v/>
      </c>
      <c r="J705" s="12" t="str">
        <f t="shared" ca="1" si="75"/>
        <v/>
      </c>
    </row>
    <row r="706" spans="1:10" x14ac:dyDescent="0.2">
      <c r="A706" s="10" t="str">
        <f>IF(ISERROR(IF(A705=nper,"",A705+1))=TRUE,"",IF(A705=nper,"",A705+1))</f>
        <v/>
      </c>
      <c r="B706" s="43" t="str">
        <f t="shared" si="76"/>
        <v/>
      </c>
      <c r="C706" s="46" t="str">
        <f>IF(A706="","",IF(OR(A706=nper,payment&gt;ROUND((1+rate)*G705,2)),ROUND((1+rate)*G705,2),payment))</f>
        <v/>
      </c>
      <c r="D706" s="28"/>
      <c r="E706" s="11" t="str">
        <f t="shared" si="70"/>
        <v/>
      </c>
      <c r="F706" s="11" t="str">
        <f t="shared" si="71"/>
        <v/>
      </c>
      <c r="G706" s="11" t="str">
        <f t="shared" si="72"/>
        <v/>
      </c>
      <c r="H706" s="12" t="str">
        <f t="shared" si="73"/>
        <v/>
      </c>
      <c r="I706" s="12" t="str">
        <f t="shared" si="74"/>
        <v/>
      </c>
      <c r="J706" s="12" t="str">
        <f t="shared" ca="1" si="75"/>
        <v/>
      </c>
    </row>
    <row r="707" spans="1:10" x14ac:dyDescent="0.2">
      <c r="A707" s="10" t="str">
        <f>IF(ISERROR(IF(A706=nper,"",A706+1))=TRUE,"",IF(A706=nper,"",A706+1))</f>
        <v/>
      </c>
      <c r="B707" s="43" t="str">
        <f t="shared" si="76"/>
        <v/>
      </c>
      <c r="C707" s="46" t="str">
        <f>IF(A707="","",IF(OR(A707=nper,payment&gt;ROUND((1+rate)*G706,2)),ROUND((1+rate)*G706,2),payment))</f>
        <v/>
      </c>
      <c r="D707" s="28"/>
      <c r="E707" s="11" t="str">
        <f t="shared" si="70"/>
        <v/>
      </c>
      <c r="F707" s="11" t="str">
        <f t="shared" si="71"/>
        <v/>
      </c>
      <c r="G707" s="11" t="str">
        <f t="shared" si="72"/>
        <v/>
      </c>
      <c r="H707" s="12" t="str">
        <f t="shared" si="73"/>
        <v/>
      </c>
      <c r="I707" s="12" t="str">
        <f t="shared" si="74"/>
        <v/>
      </c>
      <c r="J707" s="12" t="str">
        <f t="shared" ca="1" si="75"/>
        <v/>
      </c>
    </row>
    <row r="708" spans="1:10" x14ac:dyDescent="0.2">
      <c r="A708" s="10" t="str">
        <f>IF(ISERROR(IF(A707=nper,"",A707+1))=TRUE,"",IF(A707=nper,"",A707+1))</f>
        <v/>
      </c>
      <c r="B708" s="43" t="str">
        <f t="shared" si="76"/>
        <v/>
      </c>
      <c r="C708" s="46" t="str">
        <f>IF(A708="","",IF(OR(A708=nper,payment&gt;ROUND((1+rate)*G707,2)),ROUND((1+rate)*G707,2),payment))</f>
        <v/>
      </c>
      <c r="D708" s="28"/>
      <c r="E708" s="11" t="str">
        <f t="shared" si="70"/>
        <v/>
      </c>
      <c r="F708" s="11" t="str">
        <f t="shared" si="71"/>
        <v/>
      </c>
      <c r="G708" s="11" t="str">
        <f t="shared" si="72"/>
        <v/>
      </c>
      <c r="H708" s="12" t="str">
        <f t="shared" si="73"/>
        <v/>
      </c>
      <c r="I708" s="12" t="str">
        <f t="shared" si="74"/>
        <v/>
      </c>
      <c r="J708" s="12" t="str">
        <f t="shared" ca="1" si="75"/>
        <v/>
      </c>
    </row>
    <row r="709" spans="1:10" x14ac:dyDescent="0.2">
      <c r="A709" s="10" t="str">
        <f>IF(ISERROR(IF(A708=nper,"",A708+1))=TRUE,"",IF(A708=nper,"",A708+1))</f>
        <v/>
      </c>
      <c r="B709" s="43" t="str">
        <f t="shared" si="76"/>
        <v/>
      </c>
      <c r="C709" s="46" t="str">
        <f>IF(A709="","",IF(OR(A709=nper,payment&gt;ROUND((1+rate)*G708,2)),ROUND((1+rate)*G708,2),payment))</f>
        <v/>
      </c>
      <c r="D709" s="28"/>
      <c r="E709" s="11" t="str">
        <f t="shared" si="70"/>
        <v/>
      </c>
      <c r="F709" s="11" t="str">
        <f t="shared" si="71"/>
        <v/>
      </c>
      <c r="G709" s="11" t="str">
        <f t="shared" si="72"/>
        <v/>
      </c>
      <c r="H709" s="12" t="str">
        <f t="shared" si="73"/>
        <v/>
      </c>
      <c r="I709" s="12" t="str">
        <f t="shared" si="74"/>
        <v/>
      </c>
      <c r="J709" s="12" t="str">
        <f t="shared" ca="1" si="75"/>
        <v/>
      </c>
    </row>
    <row r="710" spans="1:10" x14ac:dyDescent="0.2">
      <c r="A710" s="10" t="str">
        <f>IF(ISERROR(IF(A709=nper,"",A709+1))=TRUE,"",IF(A709=nper,"",A709+1))</f>
        <v/>
      </c>
      <c r="B710" s="43" t="str">
        <f t="shared" si="76"/>
        <v/>
      </c>
      <c r="C710" s="46" t="str">
        <f>IF(A710="","",IF(OR(A710=nper,payment&gt;ROUND((1+rate)*G709,2)),ROUND((1+rate)*G709,2),payment))</f>
        <v/>
      </c>
      <c r="D710" s="28"/>
      <c r="E710" s="11" t="str">
        <f t="shared" si="70"/>
        <v/>
      </c>
      <c r="F710" s="11" t="str">
        <f t="shared" si="71"/>
        <v/>
      </c>
      <c r="G710" s="11" t="str">
        <f t="shared" si="72"/>
        <v/>
      </c>
      <c r="H710" s="12" t="str">
        <f t="shared" si="73"/>
        <v/>
      </c>
      <c r="I710" s="12" t="str">
        <f t="shared" si="74"/>
        <v/>
      </c>
      <c r="J710" s="12" t="str">
        <f t="shared" ca="1" si="75"/>
        <v/>
      </c>
    </row>
    <row r="711" spans="1:10" x14ac:dyDescent="0.2">
      <c r="A711" s="10" t="str">
        <f>IF(ISERROR(IF(A710=nper,"",A710+1))=TRUE,"",IF(A710=nper,"",A710+1))</f>
        <v/>
      </c>
      <c r="B711" s="43" t="str">
        <f t="shared" si="76"/>
        <v/>
      </c>
      <c r="C711" s="46" t="str">
        <f>IF(A711="","",IF(OR(A711=nper,payment&gt;ROUND((1+rate)*G710,2)),ROUND((1+rate)*G710,2),payment))</f>
        <v/>
      </c>
      <c r="D711" s="28"/>
      <c r="E711" s="11" t="str">
        <f t="shared" si="70"/>
        <v/>
      </c>
      <c r="F711" s="11" t="str">
        <f t="shared" si="71"/>
        <v/>
      </c>
      <c r="G711" s="11" t="str">
        <f t="shared" si="72"/>
        <v/>
      </c>
      <c r="H711" s="12" t="str">
        <f t="shared" si="73"/>
        <v/>
      </c>
      <c r="I711" s="12" t="str">
        <f t="shared" si="74"/>
        <v/>
      </c>
      <c r="J711" s="12" t="str">
        <f t="shared" ca="1" si="75"/>
        <v/>
      </c>
    </row>
    <row r="712" spans="1:10" x14ac:dyDescent="0.2">
      <c r="A712" s="10" t="str">
        <f>IF(ISERROR(IF(A711=nper,"",A711+1))=TRUE,"",IF(A711=nper,"",A711+1))</f>
        <v/>
      </c>
      <c r="B712" s="43" t="str">
        <f t="shared" si="76"/>
        <v/>
      </c>
      <c r="C712" s="46" t="str">
        <f>IF(A712="","",IF(OR(A712=nper,payment&gt;ROUND((1+rate)*G711,2)),ROUND((1+rate)*G711,2),payment))</f>
        <v/>
      </c>
      <c r="D712" s="28"/>
      <c r="E712" s="11" t="str">
        <f t="shared" si="70"/>
        <v/>
      </c>
      <c r="F712" s="11" t="str">
        <f t="shared" si="71"/>
        <v/>
      </c>
      <c r="G712" s="11" t="str">
        <f t="shared" si="72"/>
        <v/>
      </c>
      <c r="H712" s="12" t="str">
        <f t="shared" si="73"/>
        <v/>
      </c>
      <c r="I712" s="12" t="str">
        <f t="shared" si="74"/>
        <v/>
      </c>
      <c r="J712" s="12" t="str">
        <f t="shared" ca="1" si="75"/>
        <v/>
      </c>
    </row>
    <row r="713" spans="1:10" x14ac:dyDescent="0.2">
      <c r="A713" s="10" t="str">
        <f>IF(ISERROR(IF(A712=nper,"",A712+1))=TRUE,"",IF(A712=nper,"",A712+1))</f>
        <v/>
      </c>
      <c r="B713" s="43" t="str">
        <f t="shared" si="76"/>
        <v/>
      </c>
      <c r="C713" s="46" t="str">
        <f>IF(A713="","",IF(OR(A713=nper,payment&gt;ROUND((1+rate)*G712,2)),ROUND((1+rate)*G712,2),payment))</f>
        <v/>
      </c>
      <c r="D713" s="28"/>
      <c r="E713" s="11" t="str">
        <f t="shared" si="70"/>
        <v/>
      </c>
      <c r="F713" s="11" t="str">
        <f t="shared" si="71"/>
        <v/>
      </c>
      <c r="G713" s="11" t="str">
        <f t="shared" si="72"/>
        <v/>
      </c>
      <c r="H713" s="12" t="str">
        <f t="shared" si="73"/>
        <v/>
      </c>
      <c r="I713" s="12" t="str">
        <f t="shared" si="74"/>
        <v/>
      </c>
      <c r="J713" s="12" t="str">
        <f t="shared" ca="1" si="75"/>
        <v/>
      </c>
    </row>
    <row r="714" spans="1:10" x14ac:dyDescent="0.2">
      <c r="A714" s="10" t="str">
        <f>IF(ISERROR(IF(A713=nper,"",A713+1))=TRUE,"",IF(A713=nper,"",A713+1))</f>
        <v/>
      </c>
      <c r="B714" s="43" t="str">
        <f t="shared" si="76"/>
        <v/>
      </c>
      <c r="C714" s="46" t="str">
        <f>IF(A714="","",IF(OR(A714=nper,payment&gt;ROUND((1+rate)*G713,2)),ROUND((1+rate)*G713,2),payment))</f>
        <v/>
      </c>
      <c r="D714" s="28"/>
      <c r="E714" s="11" t="str">
        <f t="shared" si="70"/>
        <v/>
      </c>
      <c r="F714" s="11" t="str">
        <f t="shared" si="71"/>
        <v/>
      </c>
      <c r="G714" s="11" t="str">
        <f t="shared" si="72"/>
        <v/>
      </c>
      <c r="H714" s="12" t="str">
        <f t="shared" si="73"/>
        <v/>
      </c>
      <c r="I714" s="12" t="str">
        <f t="shared" si="74"/>
        <v/>
      </c>
      <c r="J714" s="12" t="str">
        <f t="shared" ca="1" si="75"/>
        <v/>
      </c>
    </row>
    <row r="715" spans="1:10" x14ac:dyDescent="0.2">
      <c r="A715" s="10" t="str">
        <f>IF(ISERROR(IF(A714=nper,"",A714+1))=TRUE,"",IF(A714=nper,"",A714+1))</f>
        <v/>
      </c>
      <c r="B715" s="43" t="str">
        <f t="shared" si="76"/>
        <v/>
      </c>
      <c r="C715" s="46" t="str">
        <f>IF(A715="","",IF(OR(A715=nper,payment&gt;ROUND((1+rate)*G714,2)),ROUND((1+rate)*G714,2),payment))</f>
        <v/>
      </c>
      <c r="D715" s="28"/>
      <c r="E715" s="11" t="str">
        <f t="shared" ref="E715:E778" si="77">IF(A715="","",ROUND(rate*G714,2))</f>
        <v/>
      </c>
      <c r="F715" s="11" t="str">
        <f t="shared" si="71"/>
        <v/>
      </c>
      <c r="G715" s="11" t="str">
        <f t="shared" si="72"/>
        <v/>
      </c>
      <c r="H715" s="12" t="str">
        <f t="shared" si="73"/>
        <v/>
      </c>
      <c r="I715" s="12" t="str">
        <f t="shared" si="74"/>
        <v/>
      </c>
      <c r="J715" s="12" t="str">
        <f t="shared" ca="1" si="75"/>
        <v/>
      </c>
    </row>
    <row r="716" spans="1:10" x14ac:dyDescent="0.2">
      <c r="A716" s="10" t="str">
        <f>IF(ISERROR(IF(A715=nper,"",A715+1))=TRUE,"",IF(A715=nper,"",A715+1))</f>
        <v/>
      </c>
      <c r="B716" s="43" t="str">
        <f t="shared" si="76"/>
        <v/>
      </c>
      <c r="C716" s="46" t="str">
        <f>IF(A716="","",IF(OR(A716=nper,payment&gt;ROUND((1+rate)*G715,2)),ROUND((1+rate)*G715,2),payment))</f>
        <v/>
      </c>
      <c r="D716" s="28"/>
      <c r="E716" s="11" t="str">
        <f t="shared" si="77"/>
        <v/>
      </c>
      <c r="F716" s="11" t="str">
        <f t="shared" ref="F716:F779" si="78">IF(A716="","",C716-(E716+D716))</f>
        <v/>
      </c>
      <c r="G716" s="11" t="str">
        <f t="shared" ref="G716:G779" si="79">IF(A716="","",G715-F716)</f>
        <v/>
      </c>
      <c r="H716" s="12" t="str">
        <f t="shared" ref="H716:H779" si="80">IF(B716="","",MONTH(B716))</f>
        <v/>
      </c>
      <c r="I716" s="12" t="str">
        <f t="shared" ref="I716:I779" si="81">IF(B716="","",YEAR(B716))</f>
        <v/>
      </c>
      <c r="J716" s="12" t="str">
        <f t="shared" ref="J716:J779" ca="1" si="82">IF(A716="","",IF(B716&lt;=TODAY(),"include","not include"))</f>
        <v/>
      </c>
    </row>
    <row r="717" spans="1:10" x14ac:dyDescent="0.2">
      <c r="A717" s="10" t="str">
        <f>IF(ISERROR(IF(A716=nper,"",A716+1))=TRUE,"",IF(A716=nper,"",A716+1))</f>
        <v/>
      </c>
      <c r="B717" s="43" t="str">
        <f t="shared" si="76"/>
        <v/>
      </c>
      <c r="C717" s="46" t="str">
        <f>IF(A717="","",IF(OR(A717=nper,payment&gt;ROUND((1+rate)*G716,2)),ROUND((1+rate)*G716,2),payment))</f>
        <v/>
      </c>
      <c r="D717" s="28"/>
      <c r="E717" s="11" t="str">
        <f t="shared" si="77"/>
        <v/>
      </c>
      <c r="F717" s="11" t="str">
        <f t="shared" si="78"/>
        <v/>
      </c>
      <c r="G717" s="11" t="str">
        <f t="shared" si="79"/>
        <v/>
      </c>
      <c r="H717" s="12" t="str">
        <f t="shared" si="80"/>
        <v/>
      </c>
      <c r="I717" s="12" t="str">
        <f t="shared" si="81"/>
        <v/>
      </c>
      <c r="J717" s="12" t="str">
        <f t="shared" ca="1" si="82"/>
        <v/>
      </c>
    </row>
    <row r="718" spans="1:10" x14ac:dyDescent="0.2">
      <c r="A718" s="10" t="str">
        <f>IF(ISERROR(IF(A717=nper,"",A717+1))=TRUE,"",IF(A717=nper,"",A717+1))</f>
        <v/>
      </c>
      <c r="B718" s="43" t="str">
        <f t="shared" ref="B718:B781" si="83">IF(A718="","",IF($H$4="Weekly",B717+7,IF($H$4="Bi-Weekly",B717+14,IF($H$4="Monthly",EDATE(B717,1),IF($H$4="Bi-Monthly",EDATE(B717,2),IF($H$4="Quarterly",EDATE(B717,3),IF($H$4="Semi-Annually",EDATE(B717,6),IF($H$4="Annually",EDATE(B717,12),IF($H$4="Semi-Monthly",DATE(YEAR(B717),MONTH(B717)+1,15*(DAY(B717)&lt;&gt;15)),2)))))))))</f>
        <v/>
      </c>
      <c r="C718" s="46" t="str">
        <f>IF(A718="","",IF(OR(A718=nper,payment&gt;ROUND((1+rate)*G717,2)),ROUND((1+rate)*G717,2),payment))</f>
        <v/>
      </c>
      <c r="D718" s="28"/>
      <c r="E718" s="11" t="str">
        <f t="shared" si="77"/>
        <v/>
      </c>
      <c r="F718" s="11" t="str">
        <f t="shared" si="78"/>
        <v/>
      </c>
      <c r="G718" s="11" t="str">
        <f t="shared" si="79"/>
        <v/>
      </c>
      <c r="H718" s="12" t="str">
        <f t="shared" si="80"/>
        <v/>
      </c>
      <c r="I718" s="12" t="str">
        <f t="shared" si="81"/>
        <v/>
      </c>
      <c r="J718" s="12" t="str">
        <f t="shared" ca="1" si="82"/>
        <v/>
      </c>
    </row>
    <row r="719" spans="1:10" x14ac:dyDescent="0.2">
      <c r="A719" s="10" t="str">
        <f>IF(ISERROR(IF(A718=nper,"",A718+1))=TRUE,"",IF(A718=nper,"",A718+1))</f>
        <v/>
      </c>
      <c r="B719" s="43" t="str">
        <f t="shared" si="83"/>
        <v/>
      </c>
      <c r="C719" s="46" t="str">
        <f>IF(A719="","",IF(OR(A719=nper,payment&gt;ROUND((1+rate)*G718,2)),ROUND((1+rate)*G718,2),payment))</f>
        <v/>
      </c>
      <c r="D719" s="28"/>
      <c r="E719" s="11" t="str">
        <f t="shared" si="77"/>
        <v/>
      </c>
      <c r="F719" s="11" t="str">
        <f t="shared" si="78"/>
        <v/>
      </c>
      <c r="G719" s="11" t="str">
        <f t="shared" si="79"/>
        <v/>
      </c>
      <c r="H719" s="12" t="str">
        <f t="shared" si="80"/>
        <v/>
      </c>
      <c r="I719" s="12" t="str">
        <f t="shared" si="81"/>
        <v/>
      </c>
      <c r="J719" s="12" t="str">
        <f t="shared" ca="1" si="82"/>
        <v/>
      </c>
    </row>
    <row r="720" spans="1:10" x14ac:dyDescent="0.2">
      <c r="A720" s="10" t="str">
        <f>IF(ISERROR(IF(A719=nper,"",A719+1))=TRUE,"",IF(A719=nper,"",A719+1))</f>
        <v/>
      </c>
      <c r="B720" s="43" t="str">
        <f t="shared" si="83"/>
        <v/>
      </c>
      <c r="C720" s="46" t="str">
        <f>IF(A720="","",IF(OR(A720=nper,payment&gt;ROUND((1+rate)*G719,2)),ROUND((1+rate)*G719,2),payment))</f>
        <v/>
      </c>
      <c r="D720" s="28"/>
      <c r="E720" s="11" t="str">
        <f t="shared" si="77"/>
        <v/>
      </c>
      <c r="F720" s="11" t="str">
        <f t="shared" si="78"/>
        <v/>
      </c>
      <c r="G720" s="11" t="str">
        <f t="shared" si="79"/>
        <v/>
      </c>
      <c r="H720" s="12" t="str">
        <f t="shared" si="80"/>
        <v/>
      </c>
      <c r="I720" s="12" t="str">
        <f t="shared" si="81"/>
        <v/>
      </c>
      <c r="J720" s="12" t="str">
        <f t="shared" ca="1" si="82"/>
        <v/>
      </c>
    </row>
    <row r="721" spans="1:10" x14ac:dyDescent="0.2">
      <c r="A721" s="10" t="str">
        <f>IF(ISERROR(IF(A720=nper,"",A720+1))=TRUE,"",IF(A720=nper,"",A720+1))</f>
        <v/>
      </c>
      <c r="B721" s="43" t="str">
        <f t="shared" si="83"/>
        <v/>
      </c>
      <c r="C721" s="46" t="str">
        <f>IF(A721="","",IF(OR(A721=nper,payment&gt;ROUND((1+rate)*G720,2)),ROUND((1+rate)*G720,2),payment))</f>
        <v/>
      </c>
      <c r="D721" s="28"/>
      <c r="E721" s="11" t="str">
        <f t="shared" si="77"/>
        <v/>
      </c>
      <c r="F721" s="11" t="str">
        <f t="shared" si="78"/>
        <v/>
      </c>
      <c r="G721" s="11" t="str">
        <f t="shared" si="79"/>
        <v/>
      </c>
      <c r="H721" s="12" t="str">
        <f t="shared" si="80"/>
        <v/>
      </c>
      <c r="I721" s="12" t="str">
        <f t="shared" si="81"/>
        <v/>
      </c>
      <c r="J721" s="12" t="str">
        <f t="shared" ca="1" si="82"/>
        <v/>
      </c>
    </row>
    <row r="722" spans="1:10" x14ac:dyDescent="0.2">
      <c r="A722" s="10" t="str">
        <f>IF(ISERROR(IF(A721=nper,"",A721+1))=TRUE,"",IF(A721=nper,"",A721+1))</f>
        <v/>
      </c>
      <c r="B722" s="43" t="str">
        <f t="shared" si="83"/>
        <v/>
      </c>
      <c r="C722" s="46" t="str">
        <f>IF(A722="","",IF(OR(A722=nper,payment&gt;ROUND((1+rate)*G721,2)),ROUND((1+rate)*G721,2),payment))</f>
        <v/>
      </c>
      <c r="D722" s="28"/>
      <c r="E722" s="11" t="str">
        <f t="shared" si="77"/>
        <v/>
      </c>
      <c r="F722" s="11" t="str">
        <f t="shared" si="78"/>
        <v/>
      </c>
      <c r="G722" s="11" t="str">
        <f t="shared" si="79"/>
        <v/>
      </c>
      <c r="H722" s="12" t="str">
        <f t="shared" si="80"/>
        <v/>
      </c>
      <c r="I722" s="12" t="str">
        <f t="shared" si="81"/>
        <v/>
      </c>
      <c r="J722" s="12" t="str">
        <f t="shared" ca="1" si="82"/>
        <v/>
      </c>
    </row>
    <row r="723" spans="1:10" x14ac:dyDescent="0.2">
      <c r="A723" s="10" t="str">
        <f>IF(ISERROR(IF(A722=nper,"",A722+1))=TRUE,"",IF(A722=nper,"",A722+1))</f>
        <v/>
      </c>
      <c r="B723" s="43" t="str">
        <f t="shared" si="83"/>
        <v/>
      </c>
      <c r="C723" s="46" t="str">
        <f>IF(A723="","",IF(OR(A723=nper,payment&gt;ROUND((1+rate)*G722,2)),ROUND((1+rate)*G722,2),payment))</f>
        <v/>
      </c>
      <c r="D723" s="28"/>
      <c r="E723" s="11" t="str">
        <f t="shared" si="77"/>
        <v/>
      </c>
      <c r="F723" s="11" t="str">
        <f t="shared" si="78"/>
        <v/>
      </c>
      <c r="G723" s="11" t="str">
        <f t="shared" si="79"/>
        <v/>
      </c>
      <c r="H723" s="12" t="str">
        <f t="shared" si="80"/>
        <v/>
      </c>
      <c r="I723" s="12" t="str">
        <f t="shared" si="81"/>
        <v/>
      </c>
      <c r="J723" s="12" t="str">
        <f t="shared" ca="1" si="82"/>
        <v/>
      </c>
    </row>
    <row r="724" spans="1:10" x14ac:dyDescent="0.2">
      <c r="A724" s="10" t="str">
        <f>IF(ISERROR(IF(A723=nper,"",A723+1))=TRUE,"",IF(A723=nper,"",A723+1))</f>
        <v/>
      </c>
      <c r="B724" s="43" t="str">
        <f t="shared" si="83"/>
        <v/>
      </c>
      <c r="C724" s="46" t="str">
        <f>IF(A724="","",IF(OR(A724=nper,payment&gt;ROUND((1+rate)*G723,2)),ROUND((1+rate)*G723,2),payment))</f>
        <v/>
      </c>
      <c r="D724" s="28"/>
      <c r="E724" s="11" t="str">
        <f t="shared" si="77"/>
        <v/>
      </c>
      <c r="F724" s="11" t="str">
        <f t="shared" si="78"/>
        <v/>
      </c>
      <c r="G724" s="11" t="str">
        <f t="shared" si="79"/>
        <v/>
      </c>
      <c r="H724" s="12" t="str">
        <f t="shared" si="80"/>
        <v/>
      </c>
      <c r="I724" s="12" t="str">
        <f t="shared" si="81"/>
        <v/>
      </c>
      <c r="J724" s="12" t="str">
        <f t="shared" ca="1" si="82"/>
        <v/>
      </c>
    </row>
    <row r="725" spans="1:10" x14ac:dyDescent="0.2">
      <c r="A725" s="10" t="str">
        <f>IF(ISERROR(IF(A724=nper,"",A724+1))=TRUE,"",IF(A724=nper,"",A724+1))</f>
        <v/>
      </c>
      <c r="B725" s="43" t="str">
        <f t="shared" si="83"/>
        <v/>
      </c>
      <c r="C725" s="46" t="str">
        <f>IF(A725="","",IF(OR(A725=nper,payment&gt;ROUND((1+rate)*G724,2)),ROUND((1+rate)*G724,2),payment))</f>
        <v/>
      </c>
      <c r="D725" s="28"/>
      <c r="E725" s="11" t="str">
        <f t="shared" si="77"/>
        <v/>
      </c>
      <c r="F725" s="11" t="str">
        <f t="shared" si="78"/>
        <v/>
      </c>
      <c r="G725" s="11" t="str">
        <f t="shared" si="79"/>
        <v/>
      </c>
      <c r="H725" s="12" t="str">
        <f t="shared" si="80"/>
        <v/>
      </c>
      <c r="I725" s="12" t="str">
        <f t="shared" si="81"/>
        <v/>
      </c>
      <c r="J725" s="12" t="str">
        <f t="shared" ca="1" si="82"/>
        <v/>
      </c>
    </row>
    <row r="726" spans="1:10" x14ac:dyDescent="0.2">
      <c r="A726" s="10" t="str">
        <f>IF(ISERROR(IF(A725=nper,"",A725+1))=TRUE,"",IF(A725=nper,"",A725+1))</f>
        <v/>
      </c>
      <c r="B726" s="43" t="str">
        <f t="shared" si="83"/>
        <v/>
      </c>
      <c r="C726" s="46" t="str">
        <f>IF(A726="","",IF(OR(A726=nper,payment&gt;ROUND((1+rate)*G725,2)),ROUND((1+rate)*G725,2),payment))</f>
        <v/>
      </c>
      <c r="D726" s="28"/>
      <c r="E726" s="11" t="str">
        <f t="shared" si="77"/>
        <v/>
      </c>
      <c r="F726" s="11" t="str">
        <f t="shared" si="78"/>
        <v/>
      </c>
      <c r="G726" s="11" t="str">
        <f t="shared" si="79"/>
        <v/>
      </c>
      <c r="H726" s="12" t="str">
        <f t="shared" si="80"/>
        <v/>
      </c>
      <c r="I726" s="12" t="str">
        <f t="shared" si="81"/>
        <v/>
      </c>
      <c r="J726" s="12" t="str">
        <f t="shared" ca="1" si="82"/>
        <v/>
      </c>
    </row>
    <row r="727" spans="1:10" x14ac:dyDescent="0.2">
      <c r="A727" s="10" t="str">
        <f>IF(ISERROR(IF(A726=nper,"",A726+1))=TRUE,"",IF(A726=nper,"",A726+1))</f>
        <v/>
      </c>
      <c r="B727" s="43" t="str">
        <f t="shared" si="83"/>
        <v/>
      </c>
      <c r="C727" s="46" t="str">
        <f>IF(A727="","",IF(OR(A727=nper,payment&gt;ROUND((1+rate)*G726,2)),ROUND((1+rate)*G726,2),payment))</f>
        <v/>
      </c>
      <c r="D727" s="28"/>
      <c r="E727" s="11" t="str">
        <f t="shared" si="77"/>
        <v/>
      </c>
      <c r="F727" s="11" t="str">
        <f t="shared" si="78"/>
        <v/>
      </c>
      <c r="G727" s="11" t="str">
        <f t="shared" si="79"/>
        <v/>
      </c>
      <c r="H727" s="12" t="str">
        <f t="shared" si="80"/>
        <v/>
      </c>
      <c r="I727" s="12" t="str">
        <f t="shared" si="81"/>
        <v/>
      </c>
      <c r="J727" s="12" t="str">
        <f t="shared" ca="1" si="82"/>
        <v/>
      </c>
    </row>
    <row r="728" spans="1:10" x14ac:dyDescent="0.2">
      <c r="A728" s="10" t="str">
        <f>IF(ISERROR(IF(A727=nper,"",A727+1))=TRUE,"",IF(A727=nper,"",A727+1))</f>
        <v/>
      </c>
      <c r="B728" s="43" t="str">
        <f t="shared" si="83"/>
        <v/>
      </c>
      <c r="C728" s="46" t="str">
        <f>IF(A728="","",IF(OR(A728=nper,payment&gt;ROUND((1+rate)*G727,2)),ROUND((1+rate)*G727,2),payment))</f>
        <v/>
      </c>
      <c r="D728" s="28"/>
      <c r="E728" s="11" t="str">
        <f t="shared" si="77"/>
        <v/>
      </c>
      <c r="F728" s="11" t="str">
        <f t="shared" si="78"/>
        <v/>
      </c>
      <c r="G728" s="11" t="str">
        <f t="shared" si="79"/>
        <v/>
      </c>
      <c r="H728" s="12" t="str">
        <f t="shared" si="80"/>
        <v/>
      </c>
      <c r="I728" s="12" t="str">
        <f t="shared" si="81"/>
        <v/>
      </c>
      <c r="J728" s="12" t="str">
        <f t="shared" ca="1" si="82"/>
        <v/>
      </c>
    </row>
    <row r="729" spans="1:10" x14ac:dyDescent="0.2">
      <c r="A729" s="10" t="str">
        <f>IF(ISERROR(IF(A728=nper,"",A728+1))=TRUE,"",IF(A728=nper,"",A728+1))</f>
        <v/>
      </c>
      <c r="B729" s="43" t="str">
        <f t="shared" si="83"/>
        <v/>
      </c>
      <c r="C729" s="46" t="str">
        <f>IF(A729="","",IF(OR(A729=nper,payment&gt;ROUND((1+rate)*G728,2)),ROUND((1+rate)*G728,2),payment))</f>
        <v/>
      </c>
      <c r="D729" s="28"/>
      <c r="E729" s="11" t="str">
        <f t="shared" si="77"/>
        <v/>
      </c>
      <c r="F729" s="11" t="str">
        <f t="shared" si="78"/>
        <v/>
      </c>
      <c r="G729" s="11" t="str">
        <f t="shared" si="79"/>
        <v/>
      </c>
      <c r="H729" s="12" t="str">
        <f t="shared" si="80"/>
        <v/>
      </c>
      <c r="I729" s="12" t="str">
        <f t="shared" si="81"/>
        <v/>
      </c>
      <c r="J729" s="12" t="str">
        <f t="shared" ca="1" si="82"/>
        <v/>
      </c>
    </row>
    <row r="730" spans="1:10" x14ac:dyDescent="0.2">
      <c r="A730" s="10" t="str">
        <f>IF(ISERROR(IF(A729=nper,"",A729+1))=TRUE,"",IF(A729=nper,"",A729+1))</f>
        <v/>
      </c>
      <c r="B730" s="43" t="str">
        <f t="shared" si="83"/>
        <v/>
      </c>
      <c r="C730" s="46" t="str">
        <f>IF(A730="","",IF(OR(A730=nper,payment&gt;ROUND((1+rate)*G729,2)),ROUND((1+rate)*G729,2),payment))</f>
        <v/>
      </c>
      <c r="D730" s="28"/>
      <c r="E730" s="11" t="str">
        <f t="shared" si="77"/>
        <v/>
      </c>
      <c r="F730" s="11" t="str">
        <f t="shared" si="78"/>
        <v/>
      </c>
      <c r="G730" s="11" t="str">
        <f t="shared" si="79"/>
        <v/>
      </c>
      <c r="H730" s="12" t="str">
        <f t="shared" si="80"/>
        <v/>
      </c>
      <c r="I730" s="12" t="str">
        <f t="shared" si="81"/>
        <v/>
      </c>
      <c r="J730" s="12" t="str">
        <f t="shared" ca="1" si="82"/>
        <v/>
      </c>
    </row>
    <row r="731" spans="1:10" x14ac:dyDescent="0.2">
      <c r="A731" s="10" t="str">
        <f>IF(ISERROR(IF(A730=nper,"",A730+1))=TRUE,"",IF(A730=nper,"",A730+1))</f>
        <v/>
      </c>
      <c r="B731" s="43" t="str">
        <f t="shared" si="83"/>
        <v/>
      </c>
      <c r="C731" s="46" t="str">
        <f>IF(A731="","",IF(OR(A731=nper,payment&gt;ROUND((1+rate)*G730,2)),ROUND((1+rate)*G730,2),payment))</f>
        <v/>
      </c>
      <c r="D731" s="28"/>
      <c r="E731" s="11" t="str">
        <f t="shared" si="77"/>
        <v/>
      </c>
      <c r="F731" s="11" t="str">
        <f t="shared" si="78"/>
        <v/>
      </c>
      <c r="G731" s="11" t="str">
        <f t="shared" si="79"/>
        <v/>
      </c>
      <c r="H731" s="12" t="str">
        <f t="shared" si="80"/>
        <v/>
      </c>
      <c r="I731" s="12" t="str">
        <f t="shared" si="81"/>
        <v/>
      </c>
      <c r="J731" s="12" t="str">
        <f t="shared" ca="1" si="82"/>
        <v/>
      </c>
    </row>
    <row r="732" spans="1:10" x14ac:dyDescent="0.2">
      <c r="A732" s="10" t="str">
        <f>IF(ISERROR(IF(A731=nper,"",A731+1))=TRUE,"",IF(A731=nper,"",A731+1))</f>
        <v/>
      </c>
      <c r="B732" s="43" t="str">
        <f t="shared" si="83"/>
        <v/>
      </c>
      <c r="C732" s="46" t="str">
        <f>IF(A732="","",IF(OR(A732=nper,payment&gt;ROUND((1+rate)*G731,2)),ROUND((1+rate)*G731,2),payment))</f>
        <v/>
      </c>
      <c r="D732" s="28"/>
      <c r="E732" s="11" t="str">
        <f t="shared" si="77"/>
        <v/>
      </c>
      <c r="F732" s="11" t="str">
        <f t="shared" si="78"/>
        <v/>
      </c>
      <c r="G732" s="11" t="str">
        <f t="shared" si="79"/>
        <v/>
      </c>
      <c r="H732" s="12" t="str">
        <f t="shared" si="80"/>
        <v/>
      </c>
      <c r="I732" s="12" t="str">
        <f t="shared" si="81"/>
        <v/>
      </c>
      <c r="J732" s="12" t="str">
        <f t="shared" ca="1" si="82"/>
        <v/>
      </c>
    </row>
    <row r="733" spans="1:10" x14ac:dyDescent="0.2">
      <c r="A733" s="10" t="str">
        <f>IF(ISERROR(IF(A732=nper,"",A732+1))=TRUE,"",IF(A732=nper,"",A732+1))</f>
        <v/>
      </c>
      <c r="B733" s="43" t="str">
        <f t="shared" si="83"/>
        <v/>
      </c>
      <c r="C733" s="46" t="str">
        <f>IF(A733="","",IF(OR(A733=nper,payment&gt;ROUND((1+rate)*G732,2)),ROUND((1+rate)*G732,2),payment))</f>
        <v/>
      </c>
      <c r="D733" s="28"/>
      <c r="E733" s="11" t="str">
        <f t="shared" si="77"/>
        <v/>
      </c>
      <c r="F733" s="11" t="str">
        <f t="shared" si="78"/>
        <v/>
      </c>
      <c r="G733" s="11" t="str">
        <f t="shared" si="79"/>
        <v/>
      </c>
      <c r="H733" s="12" t="str">
        <f t="shared" si="80"/>
        <v/>
      </c>
      <c r="I733" s="12" t="str">
        <f t="shared" si="81"/>
        <v/>
      </c>
      <c r="J733" s="12" t="str">
        <f t="shared" ca="1" si="82"/>
        <v/>
      </c>
    </row>
    <row r="734" spans="1:10" x14ac:dyDescent="0.2">
      <c r="A734" s="10" t="str">
        <f>IF(ISERROR(IF(A733=nper,"",A733+1))=TRUE,"",IF(A733=nper,"",A733+1))</f>
        <v/>
      </c>
      <c r="B734" s="43" t="str">
        <f t="shared" si="83"/>
        <v/>
      </c>
      <c r="C734" s="46" t="str">
        <f>IF(A734="","",IF(OR(A734=nper,payment&gt;ROUND((1+rate)*G733,2)),ROUND((1+rate)*G733,2),payment))</f>
        <v/>
      </c>
      <c r="D734" s="28"/>
      <c r="E734" s="11" t="str">
        <f t="shared" si="77"/>
        <v/>
      </c>
      <c r="F734" s="11" t="str">
        <f t="shared" si="78"/>
        <v/>
      </c>
      <c r="G734" s="11" t="str">
        <f t="shared" si="79"/>
        <v/>
      </c>
      <c r="H734" s="12" t="str">
        <f t="shared" si="80"/>
        <v/>
      </c>
      <c r="I734" s="12" t="str">
        <f t="shared" si="81"/>
        <v/>
      </c>
      <c r="J734" s="12" t="str">
        <f t="shared" ca="1" si="82"/>
        <v/>
      </c>
    </row>
    <row r="735" spans="1:10" x14ac:dyDescent="0.2">
      <c r="A735" s="10" t="str">
        <f>IF(ISERROR(IF(A734=nper,"",A734+1))=TRUE,"",IF(A734=nper,"",A734+1))</f>
        <v/>
      </c>
      <c r="B735" s="43" t="str">
        <f t="shared" si="83"/>
        <v/>
      </c>
      <c r="C735" s="46" t="str">
        <f>IF(A735="","",IF(OR(A735=nper,payment&gt;ROUND((1+rate)*G734,2)),ROUND((1+rate)*G734,2),payment))</f>
        <v/>
      </c>
      <c r="D735" s="28"/>
      <c r="E735" s="11" t="str">
        <f t="shared" si="77"/>
        <v/>
      </c>
      <c r="F735" s="11" t="str">
        <f t="shared" si="78"/>
        <v/>
      </c>
      <c r="G735" s="11" t="str">
        <f t="shared" si="79"/>
        <v/>
      </c>
      <c r="H735" s="12" t="str">
        <f t="shared" si="80"/>
        <v/>
      </c>
      <c r="I735" s="12" t="str">
        <f t="shared" si="81"/>
        <v/>
      </c>
      <c r="J735" s="12" t="str">
        <f t="shared" ca="1" si="82"/>
        <v/>
      </c>
    </row>
    <row r="736" spans="1:10" x14ac:dyDescent="0.2">
      <c r="A736" s="10" t="str">
        <f>IF(ISERROR(IF(A735=nper,"",A735+1))=TRUE,"",IF(A735=nper,"",A735+1))</f>
        <v/>
      </c>
      <c r="B736" s="43" t="str">
        <f t="shared" si="83"/>
        <v/>
      </c>
      <c r="C736" s="46" t="str">
        <f>IF(A736="","",IF(OR(A736=nper,payment&gt;ROUND((1+rate)*G735,2)),ROUND((1+rate)*G735,2),payment))</f>
        <v/>
      </c>
      <c r="D736" s="28"/>
      <c r="E736" s="11" t="str">
        <f t="shared" si="77"/>
        <v/>
      </c>
      <c r="F736" s="11" t="str">
        <f t="shared" si="78"/>
        <v/>
      </c>
      <c r="G736" s="11" t="str">
        <f t="shared" si="79"/>
        <v/>
      </c>
      <c r="H736" s="12" t="str">
        <f t="shared" si="80"/>
        <v/>
      </c>
      <c r="I736" s="12" t="str">
        <f t="shared" si="81"/>
        <v/>
      </c>
      <c r="J736" s="12" t="str">
        <f t="shared" ca="1" si="82"/>
        <v/>
      </c>
    </row>
    <row r="737" spans="1:10" x14ac:dyDescent="0.2">
      <c r="A737" s="10" t="str">
        <f>IF(ISERROR(IF(A736=nper,"",A736+1))=TRUE,"",IF(A736=nper,"",A736+1))</f>
        <v/>
      </c>
      <c r="B737" s="43" t="str">
        <f t="shared" si="83"/>
        <v/>
      </c>
      <c r="C737" s="46" t="str">
        <f>IF(A737="","",IF(OR(A737=nper,payment&gt;ROUND((1+rate)*G736,2)),ROUND((1+rate)*G736,2),payment))</f>
        <v/>
      </c>
      <c r="D737" s="28"/>
      <c r="E737" s="11" t="str">
        <f t="shared" si="77"/>
        <v/>
      </c>
      <c r="F737" s="11" t="str">
        <f t="shared" si="78"/>
        <v/>
      </c>
      <c r="G737" s="11" t="str">
        <f t="shared" si="79"/>
        <v/>
      </c>
      <c r="H737" s="12" t="str">
        <f t="shared" si="80"/>
        <v/>
      </c>
      <c r="I737" s="12" t="str">
        <f t="shared" si="81"/>
        <v/>
      </c>
      <c r="J737" s="12" t="str">
        <f t="shared" ca="1" si="82"/>
        <v/>
      </c>
    </row>
    <row r="738" spans="1:10" x14ac:dyDescent="0.2">
      <c r="A738" s="10" t="str">
        <f>IF(ISERROR(IF(A737=nper,"",A737+1))=TRUE,"",IF(A737=nper,"",A737+1))</f>
        <v/>
      </c>
      <c r="B738" s="43" t="str">
        <f t="shared" si="83"/>
        <v/>
      </c>
      <c r="C738" s="46" t="str">
        <f>IF(A738="","",IF(OR(A738=nper,payment&gt;ROUND((1+rate)*G737,2)),ROUND((1+rate)*G737,2),payment))</f>
        <v/>
      </c>
      <c r="D738" s="28"/>
      <c r="E738" s="11" t="str">
        <f t="shared" si="77"/>
        <v/>
      </c>
      <c r="F738" s="11" t="str">
        <f t="shared" si="78"/>
        <v/>
      </c>
      <c r="G738" s="11" t="str">
        <f t="shared" si="79"/>
        <v/>
      </c>
      <c r="H738" s="12" t="str">
        <f t="shared" si="80"/>
        <v/>
      </c>
      <c r="I738" s="12" t="str">
        <f t="shared" si="81"/>
        <v/>
      </c>
      <c r="J738" s="12" t="str">
        <f t="shared" ca="1" si="82"/>
        <v/>
      </c>
    </row>
    <row r="739" spans="1:10" x14ac:dyDescent="0.2">
      <c r="A739" s="10" t="str">
        <f>IF(ISERROR(IF(A738=nper,"",A738+1))=TRUE,"",IF(A738=nper,"",A738+1))</f>
        <v/>
      </c>
      <c r="B739" s="43" t="str">
        <f t="shared" si="83"/>
        <v/>
      </c>
      <c r="C739" s="46" t="str">
        <f>IF(A739="","",IF(OR(A739=nper,payment&gt;ROUND((1+rate)*G738,2)),ROUND((1+rate)*G738,2),payment))</f>
        <v/>
      </c>
      <c r="D739" s="28"/>
      <c r="E739" s="11" t="str">
        <f t="shared" si="77"/>
        <v/>
      </c>
      <c r="F739" s="11" t="str">
        <f t="shared" si="78"/>
        <v/>
      </c>
      <c r="G739" s="11" t="str">
        <f t="shared" si="79"/>
        <v/>
      </c>
      <c r="H739" s="12" t="str">
        <f t="shared" si="80"/>
        <v/>
      </c>
      <c r="I739" s="12" t="str">
        <f t="shared" si="81"/>
        <v/>
      </c>
      <c r="J739" s="12" t="str">
        <f t="shared" ca="1" si="82"/>
        <v/>
      </c>
    </row>
    <row r="740" spans="1:10" x14ac:dyDescent="0.2">
      <c r="A740" s="10" t="str">
        <f>IF(ISERROR(IF(A739=nper,"",A739+1))=TRUE,"",IF(A739=nper,"",A739+1))</f>
        <v/>
      </c>
      <c r="B740" s="43" t="str">
        <f t="shared" si="83"/>
        <v/>
      </c>
      <c r="C740" s="46" t="str">
        <f>IF(A740="","",IF(OR(A740=nper,payment&gt;ROUND((1+rate)*G739,2)),ROUND((1+rate)*G739,2),payment))</f>
        <v/>
      </c>
      <c r="D740" s="28"/>
      <c r="E740" s="11" t="str">
        <f t="shared" si="77"/>
        <v/>
      </c>
      <c r="F740" s="11" t="str">
        <f t="shared" si="78"/>
        <v/>
      </c>
      <c r="G740" s="11" t="str">
        <f t="shared" si="79"/>
        <v/>
      </c>
      <c r="H740" s="12" t="str">
        <f t="shared" si="80"/>
        <v/>
      </c>
      <c r="I740" s="12" t="str">
        <f t="shared" si="81"/>
        <v/>
      </c>
      <c r="J740" s="12" t="str">
        <f t="shared" ca="1" si="82"/>
        <v/>
      </c>
    </row>
    <row r="741" spans="1:10" x14ac:dyDescent="0.2">
      <c r="A741" s="10" t="str">
        <f>IF(ISERROR(IF(A740=nper,"",A740+1))=TRUE,"",IF(A740=nper,"",A740+1))</f>
        <v/>
      </c>
      <c r="B741" s="43" t="str">
        <f t="shared" si="83"/>
        <v/>
      </c>
      <c r="C741" s="46" t="str">
        <f>IF(A741="","",IF(OR(A741=nper,payment&gt;ROUND((1+rate)*G740,2)),ROUND((1+rate)*G740,2),payment))</f>
        <v/>
      </c>
      <c r="D741" s="28"/>
      <c r="E741" s="11" t="str">
        <f t="shared" si="77"/>
        <v/>
      </c>
      <c r="F741" s="11" t="str">
        <f t="shared" si="78"/>
        <v/>
      </c>
      <c r="G741" s="11" t="str">
        <f t="shared" si="79"/>
        <v/>
      </c>
      <c r="H741" s="12" t="str">
        <f t="shared" si="80"/>
        <v/>
      </c>
      <c r="I741" s="12" t="str">
        <f t="shared" si="81"/>
        <v/>
      </c>
      <c r="J741" s="12" t="str">
        <f t="shared" ca="1" si="82"/>
        <v/>
      </c>
    </row>
    <row r="742" spans="1:10" x14ac:dyDescent="0.2">
      <c r="A742" s="10" t="str">
        <f>IF(ISERROR(IF(A741=nper,"",A741+1))=TRUE,"",IF(A741=nper,"",A741+1))</f>
        <v/>
      </c>
      <c r="B742" s="43" t="str">
        <f t="shared" si="83"/>
        <v/>
      </c>
      <c r="C742" s="46" t="str">
        <f>IF(A742="","",IF(OR(A742=nper,payment&gt;ROUND((1+rate)*G741,2)),ROUND((1+rate)*G741,2),payment))</f>
        <v/>
      </c>
      <c r="D742" s="28"/>
      <c r="E742" s="11" t="str">
        <f t="shared" si="77"/>
        <v/>
      </c>
      <c r="F742" s="11" t="str">
        <f t="shared" si="78"/>
        <v/>
      </c>
      <c r="G742" s="11" t="str">
        <f t="shared" si="79"/>
        <v/>
      </c>
      <c r="H742" s="12" t="str">
        <f t="shared" si="80"/>
        <v/>
      </c>
      <c r="I742" s="12" t="str">
        <f t="shared" si="81"/>
        <v/>
      </c>
      <c r="J742" s="12" t="str">
        <f t="shared" ca="1" si="82"/>
        <v/>
      </c>
    </row>
    <row r="743" spans="1:10" x14ac:dyDescent="0.2">
      <c r="A743" s="10" t="str">
        <f>IF(ISERROR(IF(A742=nper,"",A742+1))=TRUE,"",IF(A742=nper,"",A742+1))</f>
        <v/>
      </c>
      <c r="B743" s="43" t="str">
        <f t="shared" si="83"/>
        <v/>
      </c>
      <c r="C743" s="46" t="str">
        <f>IF(A743="","",IF(OR(A743=nper,payment&gt;ROUND((1+rate)*G742,2)),ROUND((1+rate)*G742,2),payment))</f>
        <v/>
      </c>
      <c r="D743" s="28"/>
      <c r="E743" s="11" t="str">
        <f t="shared" si="77"/>
        <v/>
      </c>
      <c r="F743" s="11" t="str">
        <f t="shared" si="78"/>
        <v/>
      </c>
      <c r="G743" s="11" t="str">
        <f t="shared" si="79"/>
        <v/>
      </c>
      <c r="H743" s="12" t="str">
        <f t="shared" si="80"/>
        <v/>
      </c>
      <c r="I743" s="12" t="str">
        <f t="shared" si="81"/>
        <v/>
      </c>
      <c r="J743" s="12" t="str">
        <f t="shared" ca="1" si="82"/>
        <v/>
      </c>
    </row>
    <row r="744" spans="1:10" x14ac:dyDescent="0.2">
      <c r="A744" s="10" t="str">
        <f>IF(ISERROR(IF(A743=nper,"",A743+1))=TRUE,"",IF(A743=nper,"",A743+1))</f>
        <v/>
      </c>
      <c r="B744" s="43" t="str">
        <f t="shared" si="83"/>
        <v/>
      </c>
      <c r="C744" s="46" t="str">
        <f>IF(A744="","",IF(OR(A744=nper,payment&gt;ROUND((1+rate)*G743,2)),ROUND((1+rate)*G743,2),payment))</f>
        <v/>
      </c>
      <c r="D744" s="28"/>
      <c r="E744" s="11" t="str">
        <f t="shared" si="77"/>
        <v/>
      </c>
      <c r="F744" s="11" t="str">
        <f t="shared" si="78"/>
        <v/>
      </c>
      <c r="G744" s="11" t="str">
        <f t="shared" si="79"/>
        <v/>
      </c>
      <c r="H744" s="12" t="str">
        <f t="shared" si="80"/>
        <v/>
      </c>
      <c r="I744" s="12" t="str">
        <f t="shared" si="81"/>
        <v/>
      </c>
      <c r="J744" s="12" t="str">
        <f t="shared" ca="1" si="82"/>
        <v/>
      </c>
    </row>
    <row r="745" spans="1:10" x14ac:dyDescent="0.2">
      <c r="A745" s="10" t="str">
        <f>IF(ISERROR(IF(A744=nper,"",A744+1))=TRUE,"",IF(A744=nper,"",A744+1))</f>
        <v/>
      </c>
      <c r="B745" s="43" t="str">
        <f t="shared" si="83"/>
        <v/>
      </c>
      <c r="C745" s="46" t="str">
        <f>IF(A745="","",IF(OR(A745=nper,payment&gt;ROUND((1+rate)*G744,2)),ROUND((1+rate)*G744,2),payment))</f>
        <v/>
      </c>
      <c r="D745" s="28"/>
      <c r="E745" s="11" t="str">
        <f t="shared" si="77"/>
        <v/>
      </c>
      <c r="F745" s="11" t="str">
        <f t="shared" si="78"/>
        <v/>
      </c>
      <c r="G745" s="11" t="str">
        <f t="shared" si="79"/>
        <v/>
      </c>
      <c r="H745" s="12" t="str">
        <f t="shared" si="80"/>
        <v/>
      </c>
      <c r="I745" s="12" t="str">
        <f t="shared" si="81"/>
        <v/>
      </c>
      <c r="J745" s="12" t="str">
        <f t="shared" ca="1" si="82"/>
        <v/>
      </c>
    </row>
    <row r="746" spans="1:10" x14ac:dyDescent="0.2">
      <c r="A746" s="10" t="str">
        <f>IF(ISERROR(IF(A745=nper,"",A745+1))=TRUE,"",IF(A745=nper,"",A745+1))</f>
        <v/>
      </c>
      <c r="B746" s="43" t="str">
        <f t="shared" si="83"/>
        <v/>
      </c>
      <c r="C746" s="46" t="str">
        <f>IF(A746="","",IF(OR(A746=nper,payment&gt;ROUND((1+rate)*G745,2)),ROUND((1+rate)*G745,2),payment))</f>
        <v/>
      </c>
      <c r="D746" s="28"/>
      <c r="E746" s="11" t="str">
        <f t="shared" si="77"/>
        <v/>
      </c>
      <c r="F746" s="11" t="str">
        <f t="shared" si="78"/>
        <v/>
      </c>
      <c r="G746" s="11" t="str">
        <f t="shared" si="79"/>
        <v/>
      </c>
      <c r="H746" s="12" t="str">
        <f t="shared" si="80"/>
        <v/>
      </c>
      <c r="I746" s="12" t="str">
        <f t="shared" si="81"/>
        <v/>
      </c>
      <c r="J746" s="12" t="str">
        <f t="shared" ca="1" si="82"/>
        <v/>
      </c>
    </row>
    <row r="747" spans="1:10" x14ac:dyDescent="0.2">
      <c r="A747" s="10" t="str">
        <f>IF(ISERROR(IF(A746=nper,"",A746+1))=TRUE,"",IF(A746=nper,"",A746+1))</f>
        <v/>
      </c>
      <c r="B747" s="43" t="str">
        <f t="shared" si="83"/>
        <v/>
      </c>
      <c r="C747" s="46" t="str">
        <f>IF(A747="","",IF(OR(A747=nper,payment&gt;ROUND((1+rate)*G746,2)),ROUND((1+rate)*G746,2),payment))</f>
        <v/>
      </c>
      <c r="D747" s="28"/>
      <c r="E747" s="11" t="str">
        <f t="shared" si="77"/>
        <v/>
      </c>
      <c r="F747" s="11" t="str">
        <f t="shared" si="78"/>
        <v/>
      </c>
      <c r="G747" s="11" t="str">
        <f t="shared" si="79"/>
        <v/>
      </c>
      <c r="H747" s="12" t="str">
        <f t="shared" si="80"/>
        <v/>
      </c>
      <c r="I747" s="12" t="str">
        <f t="shared" si="81"/>
        <v/>
      </c>
      <c r="J747" s="12" t="str">
        <f t="shared" ca="1" si="82"/>
        <v/>
      </c>
    </row>
    <row r="748" spans="1:10" x14ac:dyDescent="0.2">
      <c r="A748" s="10" t="str">
        <f>IF(ISERROR(IF(A747=nper,"",A747+1))=TRUE,"",IF(A747=nper,"",A747+1))</f>
        <v/>
      </c>
      <c r="B748" s="43" t="str">
        <f t="shared" si="83"/>
        <v/>
      </c>
      <c r="C748" s="46" t="str">
        <f>IF(A748="","",IF(OR(A748=nper,payment&gt;ROUND((1+rate)*G747,2)),ROUND((1+rate)*G747,2),payment))</f>
        <v/>
      </c>
      <c r="D748" s="28"/>
      <c r="E748" s="11" t="str">
        <f t="shared" si="77"/>
        <v/>
      </c>
      <c r="F748" s="11" t="str">
        <f t="shared" si="78"/>
        <v/>
      </c>
      <c r="G748" s="11" t="str">
        <f t="shared" si="79"/>
        <v/>
      </c>
      <c r="H748" s="12" t="str">
        <f t="shared" si="80"/>
        <v/>
      </c>
      <c r="I748" s="12" t="str">
        <f t="shared" si="81"/>
        <v/>
      </c>
      <c r="J748" s="12" t="str">
        <f t="shared" ca="1" si="82"/>
        <v/>
      </c>
    </row>
    <row r="749" spans="1:10" x14ac:dyDescent="0.2">
      <c r="A749" s="10" t="str">
        <f>IF(ISERROR(IF(A748=nper,"",A748+1))=TRUE,"",IF(A748=nper,"",A748+1))</f>
        <v/>
      </c>
      <c r="B749" s="43" t="str">
        <f t="shared" si="83"/>
        <v/>
      </c>
      <c r="C749" s="46" t="str">
        <f>IF(A749="","",IF(OR(A749=nper,payment&gt;ROUND((1+rate)*G748,2)),ROUND((1+rate)*G748,2),payment))</f>
        <v/>
      </c>
      <c r="D749" s="28"/>
      <c r="E749" s="11" t="str">
        <f t="shared" si="77"/>
        <v/>
      </c>
      <c r="F749" s="11" t="str">
        <f t="shared" si="78"/>
        <v/>
      </c>
      <c r="G749" s="11" t="str">
        <f t="shared" si="79"/>
        <v/>
      </c>
      <c r="H749" s="12" t="str">
        <f t="shared" si="80"/>
        <v/>
      </c>
      <c r="I749" s="12" t="str">
        <f t="shared" si="81"/>
        <v/>
      </c>
      <c r="J749" s="12" t="str">
        <f t="shared" ca="1" si="82"/>
        <v/>
      </c>
    </row>
    <row r="750" spans="1:10" x14ac:dyDescent="0.2">
      <c r="A750" s="10" t="str">
        <f>IF(ISERROR(IF(A749=nper,"",A749+1))=TRUE,"",IF(A749=nper,"",A749+1))</f>
        <v/>
      </c>
      <c r="B750" s="43" t="str">
        <f t="shared" si="83"/>
        <v/>
      </c>
      <c r="C750" s="46" t="str">
        <f>IF(A750="","",IF(OR(A750=nper,payment&gt;ROUND((1+rate)*G749,2)),ROUND((1+rate)*G749,2),payment))</f>
        <v/>
      </c>
      <c r="D750" s="28"/>
      <c r="E750" s="11" t="str">
        <f t="shared" si="77"/>
        <v/>
      </c>
      <c r="F750" s="11" t="str">
        <f t="shared" si="78"/>
        <v/>
      </c>
      <c r="G750" s="11" t="str">
        <f t="shared" si="79"/>
        <v/>
      </c>
      <c r="H750" s="12" t="str">
        <f t="shared" si="80"/>
        <v/>
      </c>
      <c r="I750" s="12" t="str">
        <f t="shared" si="81"/>
        <v/>
      </c>
      <c r="J750" s="12" t="str">
        <f t="shared" ca="1" si="82"/>
        <v/>
      </c>
    </row>
    <row r="751" spans="1:10" x14ac:dyDescent="0.2">
      <c r="A751" s="10" t="str">
        <f>IF(ISERROR(IF(A750=nper,"",A750+1))=TRUE,"",IF(A750=nper,"",A750+1))</f>
        <v/>
      </c>
      <c r="B751" s="43" t="str">
        <f t="shared" si="83"/>
        <v/>
      </c>
      <c r="C751" s="46" t="str">
        <f>IF(A751="","",IF(OR(A751=nper,payment&gt;ROUND((1+rate)*G750,2)),ROUND((1+rate)*G750,2),payment))</f>
        <v/>
      </c>
      <c r="D751" s="28"/>
      <c r="E751" s="11" t="str">
        <f t="shared" si="77"/>
        <v/>
      </c>
      <c r="F751" s="11" t="str">
        <f t="shared" si="78"/>
        <v/>
      </c>
      <c r="G751" s="11" t="str">
        <f t="shared" si="79"/>
        <v/>
      </c>
      <c r="H751" s="12" t="str">
        <f t="shared" si="80"/>
        <v/>
      </c>
      <c r="I751" s="12" t="str">
        <f t="shared" si="81"/>
        <v/>
      </c>
      <c r="J751" s="12" t="str">
        <f t="shared" ca="1" si="82"/>
        <v/>
      </c>
    </row>
    <row r="752" spans="1:10" x14ac:dyDescent="0.2">
      <c r="A752" s="10" t="str">
        <f>IF(ISERROR(IF(A751=nper,"",A751+1))=TRUE,"",IF(A751=nper,"",A751+1))</f>
        <v/>
      </c>
      <c r="B752" s="43" t="str">
        <f t="shared" si="83"/>
        <v/>
      </c>
      <c r="C752" s="46" t="str">
        <f>IF(A752="","",IF(OR(A752=nper,payment&gt;ROUND((1+rate)*G751,2)),ROUND((1+rate)*G751,2),payment))</f>
        <v/>
      </c>
      <c r="D752" s="28"/>
      <c r="E752" s="11" t="str">
        <f t="shared" si="77"/>
        <v/>
      </c>
      <c r="F752" s="11" t="str">
        <f t="shared" si="78"/>
        <v/>
      </c>
      <c r="G752" s="11" t="str">
        <f t="shared" si="79"/>
        <v/>
      </c>
      <c r="H752" s="12" t="str">
        <f t="shared" si="80"/>
        <v/>
      </c>
      <c r="I752" s="12" t="str">
        <f t="shared" si="81"/>
        <v/>
      </c>
      <c r="J752" s="12" t="str">
        <f t="shared" ca="1" si="82"/>
        <v/>
      </c>
    </row>
    <row r="753" spans="1:10" x14ac:dyDescent="0.2">
      <c r="A753" s="10" t="str">
        <f>IF(ISERROR(IF(A752=nper,"",A752+1))=TRUE,"",IF(A752=nper,"",A752+1))</f>
        <v/>
      </c>
      <c r="B753" s="43" t="str">
        <f t="shared" si="83"/>
        <v/>
      </c>
      <c r="C753" s="46" t="str">
        <f>IF(A753="","",IF(OR(A753=nper,payment&gt;ROUND((1+rate)*G752,2)),ROUND((1+rate)*G752,2),payment))</f>
        <v/>
      </c>
      <c r="D753" s="28"/>
      <c r="E753" s="11" t="str">
        <f t="shared" si="77"/>
        <v/>
      </c>
      <c r="F753" s="11" t="str">
        <f t="shared" si="78"/>
        <v/>
      </c>
      <c r="G753" s="11" t="str">
        <f t="shared" si="79"/>
        <v/>
      </c>
      <c r="H753" s="12" t="str">
        <f t="shared" si="80"/>
        <v/>
      </c>
      <c r="I753" s="12" t="str">
        <f t="shared" si="81"/>
        <v/>
      </c>
      <c r="J753" s="12" t="str">
        <f t="shared" ca="1" si="82"/>
        <v/>
      </c>
    </row>
    <row r="754" spans="1:10" x14ac:dyDescent="0.2">
      <c r="A754" s="10" t="str">
        <f>IF(ISERROR(IF(A753=nper,"",A753+1))=TRUE,"",IF(A753=nper,"",A753+1))</f>
        <v/>
      </c>
      <c r="B754" s="43" t="str">
        <f t="shared" si="83"/>
        <v/>
      </c>
      <c r="C754" s="46" t="str">
        <f>IF(A754="","",IF(OR(A754=nper,payment&gt;ROUND((1+rate)*G753,2)),ROUND((1+rate)*G753,2),payment))</f>
        <v/>
      </c>
      <c r="D754" s="28"/>
      <c r="E754" s="11" t="str">
        <f t="shared" si="77"/>
        <v/>
      </c>
      <c r="F754" s="11" t="str">
        <f t="shared" si="78"/>
        <v/>
      </c>
      <c r="G754" s="11" t="str">
        <f t="shared" si="79"/>
        <v/>
      </c>
      <c r="H754" s="12" t="str">
        <f t="shared" si="80"/>
        <v/>
      </c>
      <c r="I754" s="12" t="str">
        <f t="shared" si="81"/>
        <v/>
      </c>
      <c r="J754" s="12" t="str">
        <f t="shared" ca="1" si="82"/>
        <v/>
      </c>
    </row>
    <row r="755" spans="1:10" x14ac:dyDescent="0.2">
      <c r="A755" s="10" t="str">
        <f>IF(ISERROR(IF(A754=nper,"",A754+1))=TRUE,"",IF(A754=nper,"",A754+1))</f>
        <v/>
      </c>
      <c r="B755" s="43" t="str">
        <f t="shared" si="83"/>
        <v/>
      </c>
      <c r="C755" s="46" t="str">
        <f>IF(A755="","",IF(OR(A755=nper,payment&gt;ROUND((1+rate)*G754,2)),ROUND((1+rate)*G754,2),payment))</f>
        <v/>
      </c>
      <c r="D755" s="28"/>
      <c r="E755" s="11" t="str">
        <f t="shared" si="77"/>
        <v/>
      </c>
      <c r="F755" s="11" t="str">
        <f t="shared" si="78"/>
        <v/>
      </c>
      <c r="G755" s="11" t="str">
        <f t="shared" si="79"/>
        <v/>
      </c>
      <c r="H755" s="12" t="str">
        <f t="shared" si="80"/>
        <v/>
      </c>
      <c r="I755" s="12" t="str">
        <f t="shared" si="81"/>
        <v/>
      </c>
      <c r="J755" s="12" t="str">
        <f t="shared" ca="1" si="82"/>
        <v/>
      </c>
    </row>
    <row r="756" spans="1:10" x14ac:dyDescent="0.2">
      <c r="A756" s="10" t="str">
        <f>IF(ISERROR(IF(A755=nper,"",A755+1))=TRUE,"",IF(A755=nper,"",A755+1))</f>
        <v/>
      </c>
      <c r="B756" s="43" t="str">
        <f t="shared" si="83"/>
        <v/>
      </c>
      <c r="C756" s="46" t="str">
        <f>IF(A756="","",IF(OR(A756=nper,payment&gt;ROUND((1+rate)*G755,2)),ROUND((1+rate)*G755,2),payment))</f>
        <v/>
      </c>
      <c r="D756" s="28"/>
      <c r="E756" s="11" t="str">
        <f t="shared" si="77"/>
        <v/>
      </c>
      <c r="F756" s="11" t="str">
        <f t="shared" si="78"/>
        <v/>
      </c>
      <c r="G756" s="11" t="str">
        <f t="shared" si="79"/>
        <v/>
      </c>
      <c r="H756" s="12" t="str">
        <f t="shared" si="80"/>
        <v/>
      </c>
      <c r="I756" s="12" t="str">
        <f t="shared" si="81"/>
        <v/>
      </c>
      <c r="J756" s="12" t="str">
        <f t="shared" ca="1" si="82"/>
        <v/>
      </c>
    </row>
    <row r="757" spans="1:10" x14ac:dyDescent="0.2">
      <c r="A757" s="10" t="str">
        <f>IF(ISERROR(IF(A756=nper,"",A756+1))=TRUE,"",IF(A756=nper,"",A756+1))</f>
        <v/>
      </c>
      <c r="B757" s="43" t="str">
        <f t="shared" si="83"/>
        <v/>
      </c>
      <c r="C757" s="46" t="str">
        <f>IF(A757="","",IF(OR(A757=nper,payment&gt;ROUND((1+rate)*G756,2)),ROUND((1+rate)*G756,2),payment))</f>
        <v/>
      </c>
      <c r="D757" s="28"/>
      <c r="E757" s="11" t="str">
        <f t="shared" si="77"/>
        <v/>
      </c>
      <c r="F757" s="11" t="str">
        <f t="shared" si="78"/>
        <v/>
      </c>
      <c r="G757" s="11" t="str">
        <f t="shared" si="79"/>
        <v/>
      </c>
      <c r="H757" s="12" t="str">
        <f t="shared" si="80"/>
        <v/>
      </c>
      <c r="I757" s="12" t="str">
        <f t="shared" si="81"/>
        <v/>
      </c>
      <c r="J757" s="12" t="str">
        <f t="shared" ca="1" si="82"/>
        <v/>
      </c>
    </row>
    <row r="758" spans="1:10" x14ac:dyDescent="0.2">
      <c r="A758" s="10" t="str">
        <f>IF(ISERROR(IF(A757=nper,"",A757+1))=TRUE,"",IF(A757=nper,"",A757+1))</f>
        <v/>
      </c>
      <c r="B758" s="43" t="str">
        <f t="shared" si="83"/>
        <v/>
      </c>
      <c r="C758" s="46" t="str">
        <f>IF(A758="","",IF(OR(A758=nper,payment&gt;ROUND((1+rate)*G757,2)),ROUND((1+rate)*G757,2),payment))</f>
        <v/>
      </c>
      <c r="D758" s="28"/>
      <c r="E758" s="11" t="str">
        <f t="shared" si="77"/>
        <v/>
      </c>
      <c r="F758" s="11" t="str">
        <f t="shared" si="78"/>
        <v/>
      </c>
      <c r="G758" s="11" t="str">
        <f t="shared" si="79"/>
        <v/>
      </c>
      <c r="H758" s="12" t="str">
        <f t="shared" si="80"/>
        <v/>
      </c>
      <c r="I758" s="12" t="str">
        <f t="shared" si="81"/>
        <v/>
      </c>
      <c r="J758" s="12" t="str">
        <f t="shared" ca="1" si="82"/>
        <v/>
      </c>
    </row>
    <row r="759" spans="1:10" x14ac:dyDescent="0.2">
      <c r="A759" s="10" t="str">
        <f>IF(ISERROR(IF(A758=nper,"",A758+1))=TRUE,"",IF(A758=nper,"",A758+1))</f>
        <v/>
      </c>
      <c r="B759" s="43" t="str">
        <f t="shared" si="83"/>
        <v/>
      </c>
      <c r="C759" s="46" t="str">
        <f>IF(A759="","",IF(OR(A759=nper,payment&gt;ROUND((1+rate)*G758,2)),ROUND((1+rate)*G758,2),payment))</f>
        <v/>
      </c>
      <c r="D759" s="28"/>
      <c r="E759" s="11" t="str">
        <f t="shared" si="77"/>
        <v/>
      </c>
      <c r="F759" s="11" t="str">
        <f t="shared" si="78"/>
        <v/>
      </c>
      <c r="G759" s="11" t="str">
        <f t="shared" si="79"/>
        <v/>
      </c>
      <c r="H759" s="12" t="str">
        <f t="shared" si="80"/>
        <v/>
      </c>
      <c r="I759" s="12" t="str">
        <f t="shared" si="81"/>
        <v/>
      </c>
      <c r="J759" s="12" t="str">
        <f t="shared" ca="1" si="82"/>
        <v/>
      </c>
    </row>
    <row r="760" spans="1:10" x14ac:dyDescent="0.2">
      <c r="A760" s="10" t="str">
        <f>IF(ISERROR(IF(A759=nper,"",A759+1))=TRUE,"",IF(A759=nper,"",A759+1))</f>
        <v/>
      </c>
      <c r="B760" s="43" t="str">
        <f t="shared" si="83"/>
        <v/>
      </c>
      <c r="C760" s="46" t="str">
        <f>IF(A760="","",IF(OR(A760=nper,payment&gt;ROUND((1+rate)*G759,2)),ROUND((1+rate)*G759,2),payment))</f>
        <v/>
      </c>
      <c r="D760" s="28"/>
      <c r="E760" s="11" t="str">
        <f t="shared" si="77"/>
        <v/>
      </c>
      <c r="F760" s="11" t="str">
        <f t="shared" si="78"/>
        <v/>
      </c>
      <c r="G760" s="11" t="str">
        <f t="shared" si="79"/>
        <v/>
      </c>
      <c r="H760" s="12" t="str">
        <f t="shared" si="80"/>
        <v/>
      </c>
      <c r="I760" s="12" t="str">
        <f t="shared" si="81"/>
        <v/>
      </c>
      <c r="J760" s="12" t="str">
        <f t="shared" ca="1" si="82"/>
        <v/>
      </c>
    </row>
    <row r="761" spans="1:10" x14ac:dyDescent="0.2">
      <c r="A761" s="10" t="str">
        <f>IF(ISERROR(IF(A760=nper,"",A760+1))=TRUE,"",IF(A760=nper,"",A760+1))</f>
        <v/>
      </c>
      <c r="B761" s="43" t="str">
        <f t="shared" si="83"/>
        <v/>
      </c>
      <c r="C761" s="46" t="str">
        <f>IF(A761="","",IF(OR(A761=nper,payment&gt;ROUND((1+rate)*G760,2)),ROUND((1+rate)*G760,2),payment))</f>
        <v/>
      </c>
      <c r="D761" s="28"/>
      <c r="E761" s="11" t="str">
        <f t="shared" si="77"/>
        <v/>
      </c>
      <c r="F761" s="11" t="str">
        <f t="shared" si="78"/>
        <v/>
      </c>
      <c r="G761" s="11" t="str">
        <f t="shared" si="79"/>
        <v/>
      </c>
      <c r="H761" s="12" t="str">
        <f t="shared" si="80"/>
        <v/>
      </c>
      <c r="I761" s="12" t="str">
        <f t="shared" si="81"/>
        <v/>
      </c>
      <c r="J761" s="12" t="str">
        <f t="shared" ca="1" si="82"/>
        <v/>
      </c>
    </row>
    <row r="762" spans="1:10" x14ac:dyDescent="0.2">
      <c r="A762" s="10" t="str">
        <f>IF(ISERROR(IF(A761=nper,"",A761+1))=TRUE,"",IF(A761=nper,"",A761+1))</f>
        <v/>
      </c>
      <c r="B762" s="43" t="str">
        <f t="shared" si="83"/>
        <v/>
      </c>
      <c r="C762" s="46" t="str">
        <f>IF(A762="","",IF(OR(A762=nper,payment&gt;ROUND((1+rate)*G761,2)),ROUND((1+rate)*G761,2),payment))</f>
        <v/>
      </c>
      <c r="D762" s="28"/>
      <c r="E762" s="11" t="str">
        <f t="shared" si="77"/>
        <v/>
      </c>
      <c r="F762" s="11" t="str">
        <f t="shared" si="78"/>
        <v/>
      </c>
      <c r="G762" s="11" t="str">
        <f t="shared" si="79"/>
        <v/>
      </c>
      <c r="H762" s="12" t="str">
        <f t="shared" si="80"/>
        <v/>
      </c>
      <c r="I762" s="12" t="str">
        <f t="shared" si="81"/>
        <v/>
      </c>
      <c r="J762" s="12" t="str">
        <f t="shared" ca="1" si="82"/>
        <v/>
      </c>
    </row>
    <row r="763" spans="1:10" x14ac:dyDescent="0.2">
      <c r="A763" s="10" t="str">
        <f>IF(ISERROR(IF(A762=nper,"",A762+1))=TRUE,"",IF(A762=nper,"",A762+1))</f>
        <v/>
      </c>
      <c r="B763" s="43" t="str">
        <f t="shared" si="83"/>
        <v/>
      </c>
      <c r="C763" s="46" t="str">
        <f>IF(A763="","",IF(OR(A763=nper,payment&gt;ROUND((1+rate)*G762,2)),ROUND((1+rate)*G762,2),payment))</f>
        <v/>
      </c>
      <c r="D763" s="28"/>
      <c r="E763" s="11" t="str">
        <f t="shared" si="77"/>
        <v/>
      </c>
      <c r="F763" s="11" t="str">
        <f t="shared" si="78"/>
        <v/>
      </c>
      <c r="G763" s="11" t="str">
        <f t="shared" si="79"/>
        <v/>
      </c>
      <c r="H763" s="12" t="str">
        <f t="shared" si="80"/>
        <v/>
      </c>
      <c r="I763" s="12" t="str">
        <f t="shared" si="81"/>
        <v/>
      </c>
      <c r="J763" s="12" t="str">
        <f t="shared" ca="1" si="82"/>
        <v/>
      </c>
    </row>
    <row r="764" spans="1:10" x14ac:dyDescent="0.2">
      <c r="A764" s="10" t="str">
        <f>IF(ISERROR(IF(A763=nper,"",A763+1))=TRUE,"",IF(A763=nper,"",A763+1))</f>
        <v/>
      </c>
      <c r="B764" s="43" t="str">
        <f t="shared" si="83"/>
        <v/>
      </c>
      <c r="C764" s="46" t="str">
        <f>IF(A764="","",IF(OR(A764=nper,payment&gt;ROUND((1+rate)*G763,2)),ROUND((1+rate)*G763,2),payment))</f>
        <v/>
      </c>
      <c r="D764" s="28"/>
      <c r="E764" s="11" t="str">
        <f t="shared" si="77"/>
        <v/>
      </c>
      <c r="F764" s="11" t="str">
        <f t="shared" si="78"/>
        <v/>
      </c>
      <c r="G764" s="11" t="str">
        <f t="shared" si="79"/>
        <v/>
      </c>
      <c r="H764" s="12" t="str">
        <f t="shared" si="80"/>
        <v/>
      </c>
      <c r="I764" s="12" t="str">
        <f t="shared" si="81"/>
        <v/>
      </c>
      <c r="J764" s="12" t="str">
        <f t="shared" ca="1" si="82"/>
        <v/>
      </c>
    </row>
    <row r="765" spans="1:10" x14ac:dyDescent="0.2">
      <c r="A765" s="10" t="str">
        <f>IF(ISERROR(IF(A764=nper,"",A764+1))=TRUE,"",IF(A764=nper,"",A764+1))</f>
        <v/>
      </c>
      <c r="B765" s="43" t="str">
        <f t="shared" si="83"/>
        <v/>
      </c>
      <c r="C765" s="46" t="str">
        <f>IF(A765="","",IF(OR(A765=nper,payment&gt;ROUND((1+rate)*G764,2)),ROUND((1+rate)*G764,2),payment))</f>
        <v/>
      </c>
      <c r="D765" s="28"/>
      <c r="E765" s="11" t="str">
        <f t="shared" si="77"/>
        <v/>
      </c>
      <c r="F765" s="11" t="str">
        <f t="shared" si="78"/>
        <v/>
      </c>
      <c r="G765" s="11" t="str">
        <f t="shared" si="79"/>
        <v/>
      </c>
      <c r="H765" s="12" t="str">
        <f t="shared" si="80"/>
        <v/>
      </c>
      <c r="I765" s="12" t="str">
        <f t="shared" si="81"/>
        <v/>
      </c>
      <c r="J765" s="12" t="str">
        <f t="shared" ca="1" si="82"/>
        <v/>
      </c>
    </row>
    <row r="766" spans="1:10" x14ac:dyDescent="0.2">
      <c r="A766" s="10" t="str">
        <f>IF(ISERROR(IF(A765=nper,"",A765+1))=TRUE,"",IF(A765=nper,"",A765+1))</f>
        <v/>
      </c>
      <c r="B766" s="43" t="str">
        <f t="shared" si="83"/>
        <v/>
      </c>
      <c r="C766" s="46" t="str">
        <f>IF(A766="","",IF(OR(A766=nper,payment&gt;ROUND((1+rate)*G765,2)),ROUND((1+rate)*G765,2),payment))</f>
        <v/>
      </c>
      <c r="D766" s="28"/>
      <c r="E766" s="11" t="str">
        <f t="shared" si="77"/>
        <v/>
      </c>
      <c r="F766" s="11" t="str">
        <f t="shared" si="78"/>
        <v/>
      </c>
      <c r="G766" s="11" t="str">
        <f t="shared" si="79"/>
        <v/>
      </c>
      <c r="H766" s="12" t="str">
        <f t="shared" si="80"/>
        <v/>
      </c>
      <c r="I766" s="12" t="str">
        <f t="shared" si="81"/>
        <v/>
      </c>
      <c r="J766" s="12" t="str">
        <f t="shared" ca="1" si="82"/>
        <v/>
      </c>
    </row>
    <row r="767" spans="1:10" x14ac:dyDescent="0.2">
      <c r="A767" s="10" t="str">
        <f>IF(ISERROR(IF(A766=nper,"",A766+1))=TRUE,"",IF(A766=nper,"",A766+1))</f>
        <v/>
      </c>
      <c r="B767" s="43" t="str">
        <f t="shared" si="83"/>
        <v/>
      </c>
      <c r="C767" s="46" t="str">
        <f>IF(A767="","",IF(OR(A767=nper,payment&gt;ROUND((1+rate)*G766,2)),ROUND((1+rate)*G766,2),payment))</f>
        <v/>
      </c>
      <c r="D767" s="28"/>
      <c r="E767" s="11" t="str">
        <f t="shared" si="77"/>
        <v/>
      </c>
      <c r="F767" s="11" t="str">
        <f t="shared" si="78"/>
        <v/>
      </c>
      <c r="G767" s="11" t="str">
        <f t="shared" si="79"/>
        <v/>
      </c>
      <c r="H767" s="12" t="str">
        <f t="shared" si="80"/>
        <v/>
      </c>
      <c r="I767" s="12" t="str">
        <f t="shared" si="81"/>
        <v/>
      </c>
      <c r="J767" s="12" t="str">
        <f t="shared" ca="1" si="82"/>
        <v/>
      </c>
    </row>
    <row r="768" spans="1:10" x14ac:dyDescent="0.2">
      <c r="A768" s="10" t="str">
        <f>IF(ISERROR(IF(A767=nper,"",A767+1))=TRUE,"",IF(A767=nper,"",A767+1))</f>
        <v/>
      </c>
      <c r="B768" s="43" t="str">
        <f t="shared" si="83"/>
        <v/>
      </c>
      <c r="C768" s="46" t="str">
        <f>IF(A768="","",IF(OR(A768=nper,payment&gt;ROUND((1+rate)*G767,2)),ROUND((1+rate)*G767,2),payment))</f>
        <v/>
      </c>
      <c r="D768" s="28"/>
      <c r="E768" s="11" t="str">
        <f t="shared" si="77"/>
        <v/>
      </c>
      <c r="F768" s="11" t="str">
        <f t="shared" si="78"/>
        <v/>
      </c>
      <c r="G768" s="11" t="str">
        <f t="shared" si="79"/>
        <v/>
      </c>
      <c r="H768" s="12" t="str">
        <f t="shared" si="80"/>
        <v/>
      </c>
      <c r="I768" s="12" t="str">
        <f t="shared" si="81"/>
        <v/>
      </c>
      <c r="J768" s="12" t="str">
        <f t="shared" ca="1" si="82"/>
        <v/>
      </c>
    </row>
    <row r="769" spans="1:10" x14ac:dyDescent="0.2">
      <c r="A769" s="10" t="str">
        <f>IF(ISERROR(IF(A768=nper,"",A768+1))=TRUE,"",IF(A768=nper,"",A768+1))</f>
        <v/>
      </c>
      <c r="B769" s="43" t="str">
        <f t="shared" si="83"/>
        <v/>
      </c>
      <c r="C769" s="46" t="str">
        <f>IF(A769="","",IF(OR(A769=nper,payment&gt;ROUND((1+rate)*G768,2)),ROUND((1+rate)*G768,2),payment))</f>
        <v/>
      </c>
      <c r="D769" s="28"/>
      <c r="E769" s="11" t="str">
        <f t="shared" si="77"/>
        <v/>
      </c>
      <c r="F769" s="11" t="str">
        <f t="shared" si="78"/>
        <v/>
      </c>
      <c r="G769" s="11" t="str">
        <f t="shared" si="79"/>
        <v/>
      </c>
      <c r="H769" s="12" t="str">
        <f t="shared" si="80"/>
        <v/>
      </c>
      <c r="I769" s="12" t="str">
        <f t="shared" si="81"/>
        <v/>
      </c>
      <c r="J769" s="12" t="str">
        <f t="shared" ca="1" si="82"/>
        <v/>
      </c>
    </row>
    <row r="770" spans="1:10" x14ac:dyDescent="0.2">
      <c r="A770" s="10" t="str">
        <f>IF(ISERROR(IF(A769=nper,"",A769+1))=TRUE,"",IF(A769=nper,"",A769+1))</f>
        <v/>
      </c>
      <c r="B770" s="43" t="str">
        <f t="shared" si="83"/>
        <v/>
      </c>
      <c r="C770" s="46" t="str">
        <f>IF(A770="","",IF(OR(A770=nper,payment&gt;ROUND((1+rate)*G769,2)),ROUND((1+rate)*G769,2),payment))</f>
        <v/>
      </c>
      <c r="D770" s="28"/>
      <c r="E770" s="11" t="str">
        <f t="shared" si="77"/>
        <v/>
      </c>
      <c r="F770" s="11" t="str">
        <f t="shared" si="78"/>
        <v/>
      </c>
      <c r="G770" s="11" t="str">
        <f t="shared" si="79"/>
        <v/>
      </c>
      <c r="H770" s="12" t="str">
        <f t="shared" si="80"/>
        <v/>
      </c>
      <c r="I770" s="12" t="str">
        <f t="shared" si="81"/>
        <v/>
      </c>
      <c r="J770" s="12" t="str">
        <f t="shared" ca="1" si="82"/>
        <v/>
      </c>
    </row>
    <row r="771" spans="1:10" x14ac:dyDescent="0.2">
      <c r="A771" s="10" t="str">
        <f>IF(ISERROR(IF(A770=nper,"",A770+1))=TRUE,"",IF(A770=nper,"",A770+1))</f>
        <v/>
      </c>
      <c r="B771" s="43" t="str">
        <f t="shared" si="83"/>
        <v/>
      </c>
      <c r="C771" s="46" t="str">
        <f>IF(A771="","",IF(OR(A771=nper,payment&gt;ROUND((1+rate)*G770,2)),ROUND((1+rate)*G770,2),payment))</f>
        <v/>
      </c>
      <c r="D771" s="28"/>
      <c r="E771" s="11" t="str">
        <f t="shared" si="77"/>
        <v/>
      </c>
      <c r="F771" s="11" t="str">
        <f t="shared" si="78"/>
        <v/>
      </c>
      <c r="G771" s="11" t="str">
        <f t="shared" si="79"/>
        <v/>
      </c>
      <c r="H771" s="12" t="str">
        <f t="shared" si="80"/>
        <v/>
      </c>
      <c r="I771" s="12" t="str">
        <f t="shared" si="81"/>
        <v/>
      </c>
      <c r="J771" s="12" t="str">
        <f t="shared" ca="1" si="82"/>
        <v/>
      </c>
    </row>
    <row r="772" spans="1:10" x14ac:dyDescent="0.2">
      <c r="A772" s="10" t="str">
        <f>IF(ISERROR(IF(A771=nper,"",A771+1))=TRUE,"",IF(A771=nper,"",A771+1))</f>
        <v/>
      </c>
      <c r="B772" s="43" t="str">
        <f t="shared" si="83"/>
        <v/>
      </c>
      <c r="C772" s="46" t="str">
        <f>IF(A772="","",IF(OR(A772=nper,payment&gt;ROUND((1+rate)*G771,2)),ROUND((1+rate)*G771,2),payment))</f>
        <v/>
      </c>
      <c r="D772" s="28"/>
      <c r="E772" s="11" t="str">
        <f t="shared" si="77"/>
        <v/>
      </c>
      <c r="F772" s="11" t="str">
        <f t="shared" si="78"/>
        <v/>
      </c>
      <c r="G772" s="11" t="str">
        <f t="shared" si="79"/>
        <v/>
      </c>
      <c r="H772" s="12" t="str">
        <f t="shared" si="80"/>
        <v/>
      </c>
      <c r="I772" s="12" t="str">
        <f t="shared" si="81"/>
        <v/>
      </c>
      <c r="J772" s="12" t="str">
        <f t="shared" ca="1" si="82"/>
        <v/>
      </c>
    </row>
    <row r="773" spans="1:10" x14ac:dyDescent="0.2">
      <c r="A773" s="10" t="str">
        <f>IF(ISERROR(IF(A772=nper,"",A772+1))=TRUE,"",IF(A772=nper,"",A772+1))</f>
        <v/>
      </c>
      <c r="B773" s="43" t="str">
        <f t="shared" si="83"/>
        <v/>
      </c>
      <c r="C773" s="46" t="str">
        <f>IF(A773="","",IF(OR(A773=nper,payment&gt;ROUND((1+rate)*G772,2)),ROUND((1+rate)*G772,2),payment))</f>
        <v/>
      </c>
      <c r="D773" s="28"/>
      <c r="E773" s="11" t="str">
        <f t="shared" si="77"/>
        <v/>
      </c>
      <c r="F773" s="11" t="str">
        <f t="shared" si="78"/>
        <v/>
      </c>
      <c r="G773" s="11" t="str">
        <f t="shared" si="79"/>
        <v/>
      </c>
      <c r="H773" s="12" t="str">
        <f t="shared" si="80"/>
        <v/>
      </c>
      <c r="I773" s="12" t="str">
        <f t="shared" si="81"/>
        <v/>
      </c>
      <c r="J773" s="12" t="str">
        <f t="shared" ca="1" si="82"/>
        <v/>
      </c>
    </row>
    <row r="774" spans="1:10" x14ac:dyDescent="0.2">
      <c r="A774" s="10" t="str">
        <f>IF(ISERROR(IF(A773=nper,"",A773+1))=TRUE,"",IF(A773=nper,"",A773+1))</f>
        <v/>
      </c>
      <c r="B774" s="43" t="str">
        <f t="shared" si="83"/>
        <v/>
      </c>
      <c r="C774" s="46" t="str">
        <f>IF(A774="","",IF(OR(A774=nper,payment&gt;ROUND((1+rate)*G773,2)),ROUND((1+rate)*G773,2),payment))</f>
        <v/>
      </c>
      <c r="D774" s="28"/>
      <c r="E774" s="11" t="str">
        <f t="shared" si="77"/>
        <v/>
      </c>
      <c r="F774" s="11" t="str">
        <f t="shared" si="78"/>
        <v/>
      </c>
      <c r="G774" s="11" t="str">
        <f t="shared" si="79"/>
        <v/>
      </c>
      <c r="H774" s="12" t="str">
        <f t="shared" si="80"/>
        <v/>
      </c>
      <c r="I774" s="12" t="str">
        <f t="shared" si="81"/>
        <v/>
      </c>
      <c r="J774" s="12" t="str">
        <f t="shared" ca="1" si="82"/>
        <v/>
      </c>
    </row>
    <row r="775" spans="1:10" x14ac:dyDescent="0.2">
      <c r="A775" s="10" t="str">
        <f>IF(ISERROR(IF(A774=nper,"",A774+1))=TRUE,"",IF(A774=nper,"",A774+1))</f>
        <v/>
      </c>
      <c r="B775" s="43" t="str">
        <f t="shared" si="83"/>
        <v/>
      </c>
      <c r="C775" s="46" t="str">
        <f>IF(A775="","",IF(OR(A775=nper,payment&gt;ROUND((1+rate)*G774,2)),ROUND((1+rate)*G774,2),payment))</f>
        <v/>
      </c>
      <c r="D775" s="28"/>
      <c r="E775" s="11" t="str">
        <f t="shared" si="77"/>
        <v/>
      </c>
      <c r="F775" s="11" t="str">
        <f t="shared" si="78"/>
        <v/>
      </c>
      <c r="G775" s="11" t="str">
        <f t="shared" si="79"/>
        <v/>
      </c>
      <c r="H775" s="12" t="str">
        <f t="shared" si="80"/>
        <v/>
      </c>
      <c r="I775" s="12" t="str">
        <f t="shared" si="81"/>
        <v/>
      </c>
      <c r="J775" s="12" t="str">
        <f t="shared" ca="1" si="82"/>
        <v/>
      </c>
    </row>
    <row r="776" spans="1:10" x14ac:dyDescent="0.2">
      <c r="A776" s="10" t="str">
        <f>IF(ISERROR(IF(A775=nper,"",A775+1))=TRUE,"",IF(A775=nper,"",A775+1))</f>
        <v/>
      </c>
      <c r="B776" s="43" t="str">
        <f t="shared" si="83"/>
        <v/>
      </c>
      <c r="C776" s="46" t="str">
        <f>IF(A776="","",IF(OR(A776=nper,payment&gt;ROUND((1+rate)*G775,2)),ROUND((1+rate)*G775,2),payment))</f>
        <v/>
      </c>
      <c r="D776" s="28"/>
      <c r="E776" s="11" t="str">
        <f t="shared" si="77"/>
        <v/>
      </c>
      <c r="F776" s="11" t="str">
        <f t="shared" si="78"/>
        <v/>
      </c>
      <c r="G776" s="11" t="str">
        <f t="shared" si="79"/>
        <v/>
      </c>
      <c r="H776" s="12" t="str">
        <f t="shared" si="80"/>
        <v/>
      </c>
      <c r="I776" s="12" t="str">
        <f t="shared" si="81"/>
        <v/>
      </c>
      <c r="J776" s="12" t="str">
        <f t="shared" ca="1" si="82"/>
        <v/>
      </c>
    </row>
    <row r="777" spans="1:10" x14ac:dyDescent="0.2">
      <c r="A777" s="10" t="str">
        <f>IF(ISERROR(IF(A776=nper,"",A776+1))=TRUE,"",IF(A776=nper,"",A776+1))</f>
        <v/>
      </c>
      <c r="B777" s="43" t="str">
        <f t="shared" si="83"/>
        <v/>
      </c>
      <c r="C777" s="46" t="str">
        <f>IF(A777="","",IF(OR(A777=nper,payment&gt;ROUND((1+rate)*G776,2)),ROUND((1+rate)*G776,2),payment))</f>
        <v/>
      </c>
      <c r="D777" s="28"/>
      <c r="E777" s="11" t="str">
        <f t="shared" si="77"/>
        <v/>
      </c>
      <c r="F777" s="11" t="str">
        <f t="shared" si="78"/>
        <v/>
      </c>
      <c r="G777" s="11" t="str">
        <f t="shared" si="79"/>
        <v/>
      </c>
      <c r="H777" s="12" t="str">
        <f t="shared" si="80"/>
        <v/>
      </c>
      <c r="I777" s="12" t="str">
        <f t="shared" si="81"/>
        <v/>
      </c>
      <c r="J777" s="12" t="str">
        <f t="shared" ca="1" si="82"/>
        <v/>
      </c>
    </row>
    <row r="778" spans="1:10" x14ac:dyDescent="0.2">
      <c r="A778" s="10" t="str">
        <f>IF(ISERROR(IF(A777=nper,"",A777+1))=TRUE,"",IF(A777=nper,"",A777+1))</f>
        <v/>
      </c>
      <c r="B778" s="43" t="str">
        <f t="shared" si="83"/>
        <v/>
      </c>
      <c r="C778" s="46" t="str">
        <f>IF(A778="","",IF(OR(A778=nper,payment&gt;ROUND((1+rate)*G777,2)),ROUND((1+rate)*G777,2),payment))</f>
        <v/>
      </c>
      <c r="D778" s="28"/>
      <c r="E778" s="11" t="str">
        <f t="shared" si="77"/>
        <v/>
      </c>
      <c r="F778" s="11" t="str">
        <f t="shared" si="78"/>
        <v/>
      </c>
      <c r="G778" s="11" t="str">
        <f t="shared" si="79"/>
        <v/>
      </c>
      <c r="H778" s="12" t="str">
        <f t="shared" si="80"/>
        <v/>
      </c>
      <c r="I778" s="12" t="str">
        <f t="shared" si="81"/>
        <v/>
      </c>
      <c r="J778" s="12" t="str">
        <f t="shared" ca="1" si="82"/>
        <v/>
      </c>
    </row>
    <row r="779" spans="1:10" x14ac:dyDescent="0.2">
      <c r="A779" s="10" t="str">
        <f>IF(ISERROR(IF(A778=nper,"",A778+1))=TRUE,"",IF(A778=nper,"",A778+1))</f>
        <v/>
      </c>
      <c r="B779" s="43" t="str">
        <f t="shared" si="83"/>
        <v/>
      </c>
      <c r="C779" s="46" t="str">
        <f>IF(A779="","",IF(OR(A779=nper,payment&gt;ROUND((1+rate)*G778,2)),ROUND((1+rate)*G778,2),payment))</f>
        <v/>
      </c>
      <c r="D779" s="28"/>
      <c r="E779" s="11" t="str">
        <f t="shared" ref="E779:E842" si="84">IF(A779="","",ROUND(rate*G778,2))</f>
        <v/>
      </c>
      <c r="F779" s="11" t="str">
        <f t="shared" si="78"/>
        <v/>
      </c>
      <c r="G779" s="11" t="str">
        <f t="shared" si="79"/>
        <v/>
      </c>
      <c r="H779" s="12" t="str">
        <f t="shared" si="80"/>
        <v/>
      </c>
      <c r="I779" s="12" t="str">
        <f t="shared" si="81"/>
        <v/>
      </c>
      <c r="J779" s="12" t="str">
        <f t="shared" ca="1" si="82"/>
        <v/>
      </c>
    </row>
    <row r="780" spans="1:10" x14ac:dyDescent="0.2">
      <c r="A780" s="10" t="str">
        <f>IF(ISERROR(IF(A779=nper,"",A779+1))=TRUE,"",IF(A779=nper,"",A779+1))</f>
        <v/>
      </c>
      <c r="B780" s="43" t="str">
        <f t="shared" si="83"/>
        <v/>
      </c>
      <c r="C780" s="46" t="str">
        <f>IF(A780="","",IF(OR(A780=nper,payment&gt;ROUND((1+rate)*G779,2)),ROUND((1+rate)*G779,2),payment))</f>
        <v/>
      </c>
      <c r="D780" s="28"/>
      <c r="E780" s="11" t="str">
        <f t="shared" si="84"/>
        <v/>
      </c>
      <c r="F780" s="11" t="str">
        <f t="shared" ref="F780:F843" si="85">IF(A780="","",C780-(E780+D780))</f>
        <v/>
      </c>
      <c r="G780" s="11" t="str">
        <f t="shared" ref="G780:G843" si="86">IF(A780="","",G779-F780)</f>
        <v/>
      </c>
      <c r="H780" s="12" t="str">
        <f t="shared" ref="H780:H843" si="87">IF(B780="","",MONTH(B780))</f>
        <v/>
      </c>
      <c r="I780" s="12" t="str">
        <f t="shared" ref="I780:I843" si="88">IF(B780="","",YEAR(B780))</f>
        <v/>
      </c>
      <c r="J780" s="12" t="str">
        <f t="shared" ref="J780:J843" ca="1" si="89">IF(A780="","",IF(B780&lt;=TODAY(),"include","not include"))</f>
        <v/>
      </c>
    </row>
    <row r="781" spans="1:10" x14ac:dyDescent="0.2">
      <c r="A781" s="10" t="str">
        <f>IF(ISERROR(IF(A780=nper,"",A780+1))=TRUE,"",IF(A780=nper,"",A780+1))</f>
        <v/>
      </c>
      <c r="B781" s="43" t="str">
        <f t="shared" si="83"/>
        <v/>
      </c>
      <c r="C781" s="46" t="str">
        <f>IF(A781="","",IF(OR(A781=nper,payment&gt;ROUND((1+rate)*G780,2)),ROUND((1+rate)*G780,2),payment))</f>
        <v/>
      </c>
      <c r="D781" s="28"/>
      <c r="E781" s="11" t="str">
        <f t="shared" si="84"/>
        <v/>
      </c>
      <c r="F781" s="11" t="str">
        <f t="shared" si="85"/>
        <v/>
      </c>
      <c r="G781" s="11" t="str">
        <f t="shared" si="86"/>
        <v/>
      </c>
      <c r="H781" s="12" t="str">
        <f t="shared" si="87"/>
        <v/>
      </c>
      <c r="I781" s="12" t="str">
        <f t="shared" si="88"/>
        <v/>
      </c>
      <c r="J781" s="12" t="str">
        <f t="shared" ca="1" si="89"/>
        <v/>
      </c>
    </row>
    <row r="782" spans="1:10" x14ac:dyDescent="0.2">
      <c r="A782" s="10" t="str">
        <f>IF(ISERROR(IF(A781=nper,"",A781+1))=TRUE,"",IF(A781=nper,"",A781+1))</f>
        <v/>
      </c>
      <c r="B782" s="43" t="str">
        <f t="shared" ref="B782:B845" si="90">IF(A782="","",IF($H$4="Weekly",B781+7,IF($H$4="Bi-Weekly",B781+14,IF($H$4="Monthly",EDATE(B781,1),IF($H$4="Bi-Monthly",EDATE(B781,2),IF($H$4="Quarterly",EDATE(B781,3),IF($H$4="Semi-Annually",EDATE(B781,6),IF($H$4="Annually",EDATE(B781,12),IF($H$4="Semi-Monthly",DATE(YEAR(B781),MONTH(B781)+1,15*(DAY(B781)&lt;&gt;15)),2)))))))))</f>
        <v/>
      </c>
      <c r="C782" s="46" t="str">
        <f>IF(A782="","",IF(OR(A782=nper,payment&gt;ROUND((1+rate)*G781,2)),ROUND((1+rate)*G781,2),payment))</f>
        <v/>
      </c>
      <c r="D782" s="28"/>
      <c r="E782" s="11" t="str">
        <f t="shared" si="84"/>
        <v/>
      </c>
      <c r="F782" s="11" t="str">
        <f t="shared" si="85"/>
        <v/>
      </c>
      <c r="G782" s="11" t="str">
        <f t="shared" si="86"/>
        <v/>
      </c>
      <c r="H782" s="12" t="str">
        <f t="shared" si="87"/>
        <v/>
      </c>
      <c r="I782" s="12" t="str">
        <f t="shared" si="88"/>
        <v/>
      </c>
      <c r="J782" s="12" t="str">
        <f t="shared" ca="1" si="89"/>
        <v/>
      </c>
    </row>
    <row r="783" spans="1:10" x14ac:dyDescent="0.2">
      <c r="A783" s="10" t="str">
        <f>IF(ISERROR(IF(A782=nper,"",A782+1))=TRUE,"",IF(A782=nper,"",A782+1))</f>
        <v/>
      </c>
      <c r="B783" s="43" t="str">
        <f t="shared" si="90"/>
        <v/>
      </c>
      <c r="C783" s="46" t="str">
        <f>IF(A783="","",IF(OR(A783=nper,payment&gt;ROUND((1+rate)*G782,2)),ROUND((1+rate)*G782,2),payment))</f>
        <v/>
      </c>
      <c r="D783" s="28"/>
      <c r="E783" s="11" t="str">
        <f t="shared" si="84"/>
        <v/>
      </c>
      <c r="F783" s="11" t="str">
        <f t="shared" si="85"/>
        <v/>
      </c>
      <c r="G783" s="11" t="str">
        <f t="shared" si="86"/>
        <v/>
      </c>
      <c r="H783" s="12" t="str">
        <f t="shared" si="87"/>
        <v/>
      </c>
      <c r="I783" s="12" t="str">
        <f t="shared" si="88"/>
        <v/>
      </c>
      <c r="J783" s="12" t="str">
        <f t="shared" ca="1" si="89"/>
        <v/>
      </c>
    </row>
    <row r="784" spans="1:10" x14ac:dyDescent="0.2">
      <c r="A784" s="10" t="str">
        <f>IF(ISERROR(IF(A783=nper,"",A783+1))=TRUE,"",IF(A783=nper,"",A783+1))</f>
        <v/>
      </c>
      <c r="B784" s="43" t="str">
        <f t="shared" si="90"/>
        <v/>
      </c>
      <c r="C784" s="46" t="str">
        <f>IF(A784="","",IF(OR(A784=nper,payment&gt;ROUND((1+rate)*G783,2)),ROUND((1+rate)*G783,2),payment))</f>
        <v/>
      </c>
      <c r="D784" s="28"/>
      <c r="E784" s="11" t="str">
        <f t="shared" si="84"/>
        <v/>
      </c>
      <c r="F784" s="11" t="str">
        <f t="shared" si="85"/>
        <v/>
      </c>
      <c r="G784" s="11" t="str">
        <f t="shared" si="86"/>
        <v/>
      </c>
      <c r="H784" s="12" t="str">
        <f t="shared" si="87"/>
        <v/>
      </c>
      <c r="I784" s="12" t="str">
        <f t="shared" si="88"/>
        <v/>
      </c>
      <c r="J784" s="12" t="str">
        <f t="shared" ca="1" si="89"/>
        <v/>
      </c>
    </row>
    <row r="785" spans="1:10" x14ac:dyDescent="0.2">
      <c r="A785" s="10" t="str">
        <f>IF(ISERROR(IF(A784=nper,"",A784+1))=TRUE,"",IF(A784=nper,"",A784+1))</f>
        <v/>
      </c>
      <c r="B785" s="43" t="str">
        <f t="shared" si="90"/>
        <v/>
      </c>
      <c r="C785" s="46" t="str">
        <f>IF(A785="","",IF(OR(A785=nper,payment&gt;ROUND((1+rate)*G784,2)),ROUND((1+rate)*G784,2),payment))</f>
        <v/>
      </c>
      <c r="D785" s="28"/>
      <c r="E785" s="11" t="str">
        <f t="shared" si="84"/>
        <v/>
      </c>
      <c r="F785" s="11" t="str">
        <f t="shared" si="85"/>
        <v/>
      </c>
      <c r="G785" s="11" t="str">
        <f t="shared" si="86"/>
        <v/>
      </c>
      <c r="H785" s="12" t="str">
        <f t="shared" si="87"/>
        <v/>
      </c>
      <c r="I785" s="12" t="str">
        <f t="shared" si="88"/>
        <v/>
      </c>
      <c r="J785" s="12" t="str">
        <f t="shared" ca="1" si="89"/>
        <v/>
      </c>
    </row>
    <row r="786" spans="1:10" x14ac:dyDescent="0.2">
      <c r="A786" s="10" t="str">
        <f>IF(ISERROR(IF(A785=nper,"",A785+1))=TRUE,"",IF(A785=nper,"",A785+1))</f>
        <v/>
      </c>
      <c r="B786" s="43" t="str">
        <f t="shared" si="90"/>
        <v/>
      </c>
      <c r="C786" s="46" t="str">
        <f>IF(A786="","",IF(OR(A786=nper,payment&gt;ROUND((1+rate)*G785,2)),ROUND((1+rate)*G785,2),payment))</f>
        <v/>
      </c>
      <c r="D786" s="28"/>
      <c r="E786" s="11" t="str">
        <f t="shared" si="84"/>
        <v/>
      </c>
      <c r="F786" s="11" t="str">
        <f t="shared" si="85"/>
        <v/>
      </c>
      <c r="G786" s="11" t="str">
        <f t="shared" si="86"/>
        <v/>
      </c>
      <c r="H786" s="12" t="str">
        <f t="shared" si="87"/>
        <v/>
      </c>
      <c r="I786" s="12" t="str">
        <f t="shared" si="88"/>
        <v/>
      </c>
      <c r="J786" s="12" t="str">
        <f t="shared" ca="1" si="89"/>
        <v/>
      </c>
    </row>
    <row r="787" spans="1:10" x14ac:dyDescent="0.2">
      <c r="A787" s="10" t="str">
        <f>IF(ISERROR(IF(A786=nper,"",A786+1))=TRUE,"",IF(A786=nper,"",A786+1))</f>
        <v/>
      </c>
      <c r="B787" s="43" t="str">
        <f t="shared" si="90"/>
        <v/>
      </c>
      <c r="C787" s="46" t="str">
        <f>IF(A787="","",IF(OR(A787=nper,payment&gt;ROUND((1+rate)*G786,2)),ROUND((1+rate)*G786,2),payment))</f>
        <v/>
      </c>
      <c r="D787" s="28"/>
      <c r="E787" s="11" t="str">
        <f t="shared" si="84"/>
        <v/>
      </c>
      <c r="F787" s="11" t="str">
        <f t="shared" si="85"/>
        <v/>
      </c>
      <c r="G787" s="11" t="str">
        <f t="shared" si="86"/>
        <v/>
      </c>
      <c r="H787" s="12" t="str">
        <f t="shared" si="87"/>
        <v/>
      </c>
      <c r="I787" s="12" t="str">
        <f t="shared" si="88"/>
        <v/>
      </c>
      <c r="J787" s="12" t="str">
        <f t="shared" ca="1" si="89"/>
        <v/>
      </c>
    </row>
    <row r="788" spans="1:10" x14ac:dyDescent="0.2">
      <c r="A788" s="10" t="str">
        <f>IF(ISERROR(IF(A787=nper,"",A787+1))=TRUE,"",IF(A787=nper,"",A787+1))</f>
        <v/>
      </c>
      <c r="B788" s="43" t="str">
        <f t="shared" si="90"/>
        <v/>
      </c>
      <c r="C788" s="46" t="str">
        <f>IF(A788="","",IF(OR(A788=nper,payment&gt;ROUND((1+rate)*G787,2)),ROUND((1+rate)*G787,2),payment))</f>
        <v/>
      </c>
      <c r="D788" s="28"/>
      <c r="E788" s="11" t="str">
        <f t="shared" si="84"/>
        <v/>
      </c>
      <c r="F788" s="11" t="str">
        <f t="shared" si="85"/>
        <v/>
      </c>
      <c r="G788" s="11" t="str">
        <f t="shared" si="86"/>
        <v/>
      </c>
      <c r="H788" s="12" t="str">
        <f t="shared" si="87"/>
        <v/>
      </c>
      <c r="I788" s="12" t="str">
        <f t="shared" si="88"/>
        <v/>
      </c>
      <c r="J788" s="12" t="str">
        <f t="shared" ca="1" si="89"/>
        <v/>
      </c>
    </row>
    <row r="789" spans="1:10" x14ac:dyDescent="0.2">
      <c r="A789" s="10" t="str">
        <f>IF(ISERROR(IF(A788=nper,"",A788+1))=TRUE,"",IF(A788=nper,"",A788+1))</f>
        <v/>
      </c>
      <c r="B789" s="43" t="str">
        <f t="shared" si="90"/>
        <v/>
      </c>
      <c r="C789" s="46" t="str">
        <f>IF(A789="","",IF(OR(A789=nper,payment&gt;ROUND((1+rate)*G788,2)),ROUND((1+rate)*G788,2),payment))</f>
        <v/>
      </c>
      <c r="D789" s="28"/>
      <c r="E789" s="11" t="str">
        <f t="shared" si="84"/>
        <v/>
      </c>
      <c r="F789" s="11" t="str">
        <f t="shared" si="85"/>
        <v/>
      </c>
      <c r="G789" s="11" t="str">
        <f t="shared" si="86"/>
        <v/>
      </c>
      <c r="H789" s="12" t="str">
        <f t="shared" si="87"/>
        <v/>
      </c>
      <c r="I789" s="12" t="str">
        <f t="shared" si="88"/>
        <v/>
      </c>
      <c r="J789" s="12" t="str">
        <f t="shared" ca="1" si="89"/>
        <v/>
      </c>
    </row>
    <row r="790" spans="1:10" x14ac:dyDescent="0.2">
      <c r="A790" s="10" t="str">
        <f>IF(ISERROR(IF(A789=nper,"",A789+1))=TRUE,"",IF(A789=nper,"",A789+1))</f>
        <v/>
      </c>
      <c r="B790" s="43" t="str">
        <f t="shared" si="90"/>
        <v/>
      </c>
      <c r="C790" s="46" t="str">
        <f>IF(A790="","",IF(OR(A790=nper,payment&gt;ROUND((1+rate)*G789,2)),ROUND((1+rate)*G789,2),payment))</f>
        <v/>
      </c>
      <c r="D790" s="28"/>
      <c r="E790" s="11" t="str">
        <f t="shared" si="84"/>
        <v/>
      </c>
      <c r="F790" s="11" t="str">
        <f t="shared" si="85"/>
        <v/>
      </c>
      <c r="G790" s="11" t="str">
        <f t="shared" si="86"/>
        <v/>
      </c>
      <c r="H790" s="12" t="str">
        <f t="shared" si="87"/>
        <v/>
      </c>
      <c r="I790" s="12" t="str">
        <f t="shared" si="88"/>
        <v/>
      </c>
      <c r="J790" s="12" t="str">
        <f t="shared" ca="1" si="89"/>
        <v/>
      </c>
    </row>
    <row r="791" spans="1:10" x14ac:dyDescent="0.2">
      <c r="A791" s="10" t="str">
        <f>IF(ISERROR(IF(A790=nper,"",A790+1))=TRUE,"",IF(A790=nper,"",A790+1))</f>
        <v/>
      </c>
      <c r="B791" s="43" t="str">
        <f t="shared" si="90"/>
        <v/>
      </c>
      <c r="C791" s="46" t="str">
        <f>IF(A791="","",IF(OR(A791=nper,payment&gt;ROUND((1+rate)*G790,2)),ROUND((1+rate)*G790,2),payment))</f>
        <v/>
      </c>
      <c r="D791" s="28"/>
      <c r="E791" s="11" t="str">
        <f t="shared" si="84"/>
        <v/>
      </c>
      <c r="F791" s="11" t="str">
        <f t="shared" si="85"/>
        <v/>
      </c>
      <c r="G791" s="11" t="str">
        <f t="shared" si="86"/>
        <v/>
      </c>
      <c r="H791" s="12" t="str">
        <f t="shared" si="87"/>
        <v/>
      </c>
      <c r="I791" s="12" t="str">
        <f t="shared" si="88"/>
        <v/>
      </c>
      <c r="J791" s="12" t="str">
        <f t="shared" ca="1" si="89"/>
        <v/>
      </c>
    </row>
    <row r="792" spans="1:10" x14ac:dyDescent="0.2">
      <c r="A792" s="10" t="str">
        <f>IF(ISERROR(IF(A791=nper,"",A791+1))=TRUE,"",IF(A791=nper,"",A791+1))</f>
        <v/>
      </c>
      <c r="B792" s="43" t="str">
        <f t="shared" si="90"/>
        <v/>
      </c>
      <c r="C792" s="46" t="str">
        <f>IF(A792="","",IF(OR(A792=nper,payment&gt;ROUND((1+rate)*G791,2)),ROUND((1+rate)*G791,2),payment))</f>
        <v/>
      </c>
      <c r="D792" s="28"/>
      <c r="E792" s="11" t="str">
        <f t="shared" si="84"/>
        <v/>
      </c>
      <c r="F792" s="11" t="str">
        <f t="shared" si="85"/>
        <v/>
      </c>
      <c r="G792" s="11" t="str">
        <f t="shared" si="86"/>
        <v/>
      </c>
      <c r="H792" s="12" t="str">
        <f t="shared" si="87"/>
        <v/>
      </c>
      <c r="I792" s="12" t="str">
        <f t="shared" si="88"/>
        <v/>
      </c>
      <c r="J792" s="12" t="str">
        <f t="shared" ca="1" si="89"/>
        <v/>
      </c>
    </row>
    <row r="793" spans="1:10" x14ac:dyDescent="0.2">
      <c r="A793" s="10" t="str">
        <f>IF(ISERROR(IF(A792=nper,"",A792+1))=TRUE,"",IF(A792=nper,"",A792+1))</f>
        <v/>
      </c>
      <c r="B793" s="43" t="str">
        <f t="shared" si="90"/>
        <v/>
      </c>
      <c r="C793" s="46" t="str">
        <f>IF(A793="","",IF(OR(A793=nper,payment&gt;ROUND((1+rate)*G792,2)),ROUND((1+rate)*G792,2),payment))</f>
        <v/>
      </c>
      <c r="D793" s="28"/>
      <c r="E793" s="11" t="str">
        <f t="shared" si="84"/>
        <v/>
      </c>
      <c r="F793" s="11" t="str">
        <f t="shared" si="85"/>
        <v/>
      </c>
      <c r="G793" s="11" t="str">
        <f t="shared" si="86"/>
        <v/>
      </c>
      <c r="H793" s="12" t="str">
        <f t="shared" si="87"/>
        <v/>
      </c>
      <c r="I793" s="12" t="str">
        <f t="shared" si="88"/>
        <v/>
      </c>
      <c r="J793" s="12" t="str">
        <f t="shared" ca="1" si="89"/>
        <v/>
      </c>
    </row>
    <row r="794" spans="1:10" x14ac:dyDescent="0.2">
      <c r="A794" s="10" t="str">
        <f>IF(ISERROR(IF(A793=nper,"",A793+1))=TRUE,"",IF(A793=nper,"",A793+1))</f>
        <v/>
      </c>
      <c r="B794" s="43" t="str">
        <f t="shared" si="90"/>
        <v/>
      </c>
      <c r="C794" s="46" t="str">
        <f>IF(A794="","",IF(OR(A794=nper,payment&gt;ROUND((1+rate)*G793,2)),ROUND((1+rate)*G793,2),payment))</f>
        <v/>
      </c>
      <c r="D794" s="28"/>
      <c r="E794" s="11" t="str">
        <f t="shared" si="84"/>
        <v/>
      </c>
      <c r="F794" s="11" t="str">
        <f t="shared" si="85"/>
        <v/>
      </c>
      <c r="G794" s="11" t="str">
        <f t="shared" si="86"/>
        <v/>
      </c>
      <c r="H794" s="12" t="str">
        <f t="shared" si="87"/>
        <v/>
      </c>
      <c r="I794" s="12" t="str">
        <f t="shared" si="88"/>
        <v/>
      </c>
      <c r="J794" s="12" t="str">
        <f t="shared" ca="1" si="89"/>
        <v/>
      </c>
    </row>
    <row r="795" spans="1:10" x14ac:dyDescent="0.2">
      <c r="A795" s="10" t="str">
        <f>IF(ISERROR(IF(A794=nper,"",A794+1))=TRUE,"",IF(A794=nper,"",A794+1))</f>
        <v/>
      </c>
      <c r="B795" s="43" t="str">
        <f t="shared" si="90"/>
        <v/>
      </c>
      <c r="C795" s="46" t="str">
        <f>IF(A795="","",IF(OR(A795=nper,payment&gt;ROUND((1+rate)*G794,2)),ROUND((1+rate)*G794,2),payment))</f>
        <v/>
      </c>
      <c r="D795" s="28"/>
      <c r="E795" s="11" t="str">
        <f t="shared" si="84"/>
        <v/>
      </c>
      <c r="F795" s="11" t="str">
        <f t="shared" si="85"/>
        <v/>
      </c>
      <c r="G795" s="11" t="str">
        <f t="shared" si="86"/>
        <v/>
      </c>
      <c r="H795" s="12" t="str">
        <f t="shared" si="87"/>
        <v/>
      </c>
      <c r="I795" s="12" t="str">
        <f t="shared" si="88"/>
        <v/>
      </c>
      <c r="J795" s="12" t="str">
        <f t="shared" ca="1" si="89"/>
        <v/>
      </c>
    </row>
    <row r="796" spans="1:10" x14ac:dyDescent="0.2">
      <c r="A796" s="10" t="str">
        <f>IF(ISERROR(IF(A795=nper,"",A795+1))=TRUE,"",IF(A795=nper,"",A795+1))</f>
        <v/>
      </c>
      <c r="B796" s="43" t="str">
        <f t="shared" si="90"/>
        <v/>
      </c>
      <c r="C796" s="46" t="str">
        <f>IF(A796="","",IF(OR(A796=nper,payment&gt;ROUND((1+rate)*G795,2)),ROUND((1+rate)*G795,2),payment))</f>
        <v/>
      </c>
      <c r="D796" s="28"/>
      <c r="E796" s="11" t="str">
        <f t="shared" si="84"/>
        <v/>
      </c>
      <c r="F796" s="11" t="str">
        <f t="shared" si="85"/>
        <v/>
      </c>
      <c r="G796" s="11" t="str">
        <f t="shared" si="86"/>
        <v/>
      </c>
      <c r="H796" s="12" t="str">
        <f t="shared" si="87"/>
        <v/>
      </c>
      <c r="I796" s="12" t="str">
        <f t="shared" si="88"/>
        <v/>
      </c>
      <c r="J796" s="12" t="str">
        <f t="shared" ca="1" si="89"/>
        <v/>
      </c>
    </row>
    <row r="797" spans="1:10" x14ac:dyDescent="0.2">
      <c r="A797" s="10" t="str">
        <f>IF(ISERROR(IF(A796=nper,"",A796+1))=TRUE,"",IF(A796=nper,"",A796+1))</f>
        <v/>
      </c>
      <c r="B797" s="43" t="str">
        <f t="shared" si="90"/>
        <v/>
      </c>
      <c r="C797" s="46" t="str">
        <f>IF(A797="","",IF(OR(A797=nper,payment&gt;ROUND((1+rate)*G796,2)),ROUND((1+rate)*G796,2),payment))</f>
        <v/>
      </c>
      <c r="D797" s="28"/>
      <c r="E797" s="11" t="str">
        <f t="shared" si="84"/>
        <v/>
      </c>
      <c r="F797" s="11" t="str">
        <f t="shared" si="85"/>
        <v/>
      </c>
      <c r="G797" s="11" t="str">
        <f t="shared" si="86"/>
        <v/>
      </c>
      <c r="H797" s="12" t="str">
        <f t="shared" si="87"/>
        <v/>
      </c>
      <c r="I797" s="12" t="str">
        <f t="shared" si="88"/>
        <v/>
      </c>
      <c r="J797" s="12" t="str">
        <f t="shared" ca="1" si="89"/>
        <v/>
      </c>
    </row>
    <row r="798" spans="1:10" x14ac:dyDescent="0.2">
      <c r="A798" s="10" t="str">
        <f>IF(ISERROR(IF(A797=nper,"",A797+1))=TRUE,"",IF(A797=nper,"",A797+1))</f>
        <v/>
      </c>
      <c r="B798" s="43" t="str">
        <f t="shared" si="90"/>
        <v/>
      </c>
      <c r="C798" s="46" t="str">
        <f>IF(A798="","",IF(OR(A798=nper,payment&gt;ROUND((1+rate)*G797,2)),ROUND((1+rate)*G797,2),payment))</f>
        <v/>
      </c>
      <c r="D798" s="28"/>
      <c r="E798" s="11" t="str">
        <f t="shared" si="84"/>
        <v/>
      </c>
      <c r="F798" s="11" t="str">
        <f t="shared" si="85"/>
        <v/>
      </c>
      <c r="G798" s="11" t="str">
        <f t="shared" si="86"/>
        <v/>
      </c>
      <c r="H798" s="12" t="str">
        <f t="shared" si="87"/>
        <v/>
      </c>
      <c r="I798" s="12" t="str">
        <f t="shared" si="88"/>
        <v/>
      </c>
      <c r="J798" s="12" t="str">
        <f t="shared" ca="1" si="89"/>
        <v/>
      </c>
    </row>
    <row r="799" spans="1:10" x14ac:dyDescent="0.2">
      <c r="A799" s="10" t="str">
        <f>IF(ISERROR(IF(A798=nper,"",A798+1))=TRUE,"",IF(A798=nper,"",A798+1))</f>
        <v/>
      </c>
      <c r="B799" s="43" t="str">
        <f t="shared" si="90"/>
        <v/>
      </c>
      <c r="C799" s="46" t="str">
        <f>IF(A799="","",IF(OR(A799=nper,payment&gt;ROUND((1+rate)*G798,2)),ROUND((1+rate)*G798,2),payment))</f>
        <v/>
      </c>
      <c r="D799" s="28"/>
      <c r="E799" s="11" t="str">
        <f t="shared" si="84"/>
        <v/>
      </c>
      <c r="F799" s="11" t="str">
        <f t="shared" si="85"/>
        <v/>
      </c>
      <c r="G799" s="11" t="str">
        <f t="shared" si="86"/>
        <v/>
      </c>
      <c r="H799" s="12" t="str">
        <f t="shared" si="87"/>
        <v/>
      </c>
      <c r="I799" s="12" t="str">
        <f t="shared" si="88"/>
        <v/>
      </c>
      <c r="J799" s="12" t="str">
        <f t="shared" ca="1" si="89"/>
        <v/>
      </c>
    </row>
    <row r="800" spans="1:10" x14ac:dyDescent="0.2">
      <c r="A800" s="10" t="str">
        <f>IF(ISERROR(IF(A799=nper,"",A799+1))=TRUE,"",IF(A799=nper,"",A799+1))</f>
        <v/>
      </c>
      <c r="B800" s="43" t="str">
        <f t="shared" si="90"/>
        <v/>
      </c>
      <c r="C800" s="46" t="str">
        <f>IF(A800="","",IF(OR(A800=nper,payment&gt;ROUND((1+rate)*G799,2)),ROUND((1+rate)*G799,2),payment))</f>
        <v/>
      </c>
      <c r="D800" s="28"/>
      <c r="E800" s="11" t="str">
        <f t="shared" si="84"/>
        <v/>
      </c>
      <c r="F800" s="11" t="str">
        <f t="shared" si="85"/>
        <v/>
      </c>
      <c r="G800" s="11" t="str">
        <f t="shared" si="86"/>
        <v/>
      </c>
      <c r="H800" s="12" t="str">
        <f t="shared" si="87"/>
        <v/>
      </c>
      <c r="I800" s="12" t="str">
        <f t="shared" si="88"/>
        <v/>
      </c>
      <c r="J800" s="12" t="str">
        <f t="shared" ca="1" si="89"/>
        <v/>
      </c>
    </row>
    <row r="801" spans="1:10" x14ac:dyDescent="0.2">
      <c r="A801" s="10" t="str">
        <f>IF(ISERROR(IF(A800=nper,"",A800+1))=TRUE,"",IF(A800=nper,"",A800+1))</f>
        <v/>
      </c>
      <c r="B801" s="43" t="str">
        <f t="shared" si="90"/>
        <v/>
      </c>
      <c r="C801" s="46" t="str">
        <f>IF(A801="","",IF(OR(A801=nper,payment&gt;ROUND((1+rate)*G800,2)),ROUND((1+rate)*G800,2),payment))</f>
        <v/>
      </c>
      <c r="D801" s="28"/>
      <c r="E801" s="11" t="str">
        <f t="shared" si="84"/>
        <v/>
      </c>
      <c r="F801" s="11" t="str">
        <f t="shared" si="85"/>
        <v/>
      </c>
      <c r="G801" s="11" t="str">
        <f t="shared" si="86"/>
        <v/>
      </c>
      <c r="H801" s="12" t="str">
        <f t="shared" si="87"/>
        <v/>
      </c>
      <c r="I801" s="12" t="str">
        <f t="shared" si="88"/>
        <v/>
      </c>
      <c r="J801" s="12" t="str">
        <f t="shared" ca="1" si="89"/>
        <v/>
      </c>
    </row>
    <row r="802" spans="1:10" x14ac:dyDescent="0.2">
      <c r="A802" s="10" t="str">
        <f>IF(ISERROR(IF(A801=nper,"",A801+1))=TRUE,"",IF(A801=nper,"",A801+1))</f>
        <v/>
      </c>
      <c r="B802" s="43" t="str">
        <f t="shared" si="90"/>
        <v/>
      </c>
      <c r="C802" s="46" t="str">
        <f>IF(A802="","",IF(OR(A802=nper,payment&gt;ROUND((1+rate)*G801,2)),ROUND((1+rate)*G801,2),payment))</f>
        <v/>
      </c>
      <c r="D802" s="28"/>
      <c r="E802" s="11" t="str">
        <f t="shared" si="84"/>
        <v/>
      </c>
      <c r="F802" s="11" t="str">
        <f t="shared" si="85"/>
        <v/>
      </c>
      <c r="G802" s="11" t="str">
        <f t="shared" si="86"/>
        <v/>
      </c>
      <c r="H802" s="12" t="str">
        <f t="shared" si="87"/>
        <v/>
      </c>
      <c r="I802" s="12" t="str">
        <f t="shared" si="88"/>
        <v/>
      </c>
      <c r="J802" s="12" t="str">
        <f t="shared" ca="1" si="89"/>
        <v/>
      </c>
    </row>
    <row r="803" spans="1:10" x14ac:dyDescent="0.2">
      <c r="A803" s="10" t="str">
        <f>IF(ISERROR(IF(A802=nper,"",A802+1))=TRUE,"",IF(A802=nper,"",A802+1))</f>
        <v/>
      </c>
      <c r="B803" s="43" t="str">
        <f t="shared" si="90"/>
        <v/>
      </c>
      <c r="C803" s="46" t="str">
        <f>IF(A803="","",IF(OR(A803=nper,payment&gt;ROUND((1+rate)*G802,2)),ROUND((1+rate)*G802,2),payment))</f>
        <v/>
      </c>
      <c r="D803" s="28"/>
      <c r="E803" s="11" t="str">
        <f t="shared" si="84"/>
        <v/>
      </c>
      <c r="F803" s="11" t="str">
        <f t="shared" si="85"/>
        <v/>
      </c>
      <c r="G803" s="11" t="str">
        <f t="shared" si="86"/>
        <v/>
      </c>
      <c r="H803" s="12" t="str">
        <f t="shared" si="87"/>
        <v/>
      </c>
      <c r="I803" s="12" t="str">
        <f t="shared" si="88"/>
        <v/>
      </c>
      <c r="J803" s="12" t="str">
        <f t="shared" ca="1" si="89"/>
        <v/>
      </c>
    </row>
    <row r="804" spans="1:10" x14ac:dyDescent="0.2">
      <c r="A804" s="10" t="str">
        <f>IF(ISERROR(IF(A803=nper,"",A803+1))=TRUE,"",IF(A803=nper,"",A803+1))</f>
        <v/>
      </c>
      <c r="B804" s="43" t="str">
        <f t="shared" si="90"/>
        <v/>
      </c>
      <c r="C804" s="46" t="str">
        <f>IF(A804="","",IF(OR(A804=nper,payment&gt;ROUND((1+rate)*G803,2)),ROUND((1+rate)*G803,2),payment))</f>
        <v/>
      </c>
      <c r="D804" s="28"/>
      <c r="E804" s="11" t="str">
        <f t="shared" si="84"/>
        <v/>
      </c>
      <c r="F804" s="11" t="str">
        <f t="shared" si="85"/>
        <v/>
      </c>
      <c r="G804" s="11" t="str">
        <f t="shared" si="86"/>
        <v/>
      </c>
      <c r="H804" s="12" t="str">
        <f t="shared" si="87"/>
        <v/>
      </c>
      <c r="I804" s="12" t="str">
        <f t="shared" si="88"/>
        <v/>
      </c>
      <c r="J804" s="12" t="str">
        <f t="shared" ca="1" si="89"/>
        <v/>
      </c>
    </row>
    <row r="805" spans="1:10" x14ac:dyDescent="0.2">
      <c r="A805" s="10" t="str">
        <f>IF(ISERROR(IF(A804=nper,"",A804+1))=TRUE,"",IF(A804=nper,"",A804+1))</f>
        <v/>
      </c>
      <c r="B805" s="43" t="str">
        <f t="shared" si="90"/>
        <v/>
      </c>
      <c r="C805" s="46" t="str">
        <f>IF(A805="","",IF(OR(A805=nper,payment&gt;ROUND((1+rate)*G804,2)),ROUND((1+rate)*G804,2),payment))</f>
        <v/>
      </c>
      <c r="D805" s="28"/>
      <c r="E805" s="11" t="str">
        <f t="shared" si="84"/>
        <v/>
      </c>
      <c r="F805" s="11" t="str">
        <f t="shared" si="85"/>
        <v/>
      </c>
      <c r="G805" s="11" t="str">
        <f t="shared" si="86"/>
        <v/>
      </c>
      <c r="H805" s="12" t="str">
        <f t="shared" si="87"/>
        <v/>
      </c>
      <c r="I805" s="12" t="str">
        <f t="shared" si="88"/>
        <v/>
      </c>
      <c r="J805" s="12" t="str">
        <f t="shared" ca="1" si="89"/>
        <v/>
      </c>
    </row>
    <row r="806" spans="1:10" x14ac:dyDescent="0.2">
      <c r="A806" s="10" t="str">
        <f>IF(ISERROR(IF(A805=nper,"",A805+1))=TRUE,"",IF(A805=nper,"",A805+1))</f>
        <v/>
      </c>
      <c r="B806" s="43" t="str">
        <f t="shared" si="90"/>
        <v/>
      </c>
      <c r="C806" s="46" t="str">
        <f>IF(A806="","",IF(OR(A806=nper,payment&gt;ROUND((1+rate)*G805,2)),ROUND((1+rate)*G805,2),payment))</f>
        <v/>
      </c>
      <c r="D806" s="28"/>
      <c r="E806" s="11" t="str">
        <f t="shared" si="84"/>
        <v/>
      </c>
      <c r="F806" s="11" t="str">
        <f t="shared" si="85"/>
        <v/>
      </c>
      <c r="G806" s="11" t="str">
        <f t="shared" si="86"/>
        <v/>
      </c>
      <c r="H806" s="12" t="str">
        <f t="shared" si="87"/>
        <v/>
      </c>
      <c r="I806" s="12" t="str">
        <f t="shared" si="88"/>
        <v/>
      </c>
      <c r="J806" s="12" t="str">
        <f t="shared" ca="1" si="89"/>
        <v/>
      </c>
    </row>
    <row r="807" spans="1:10" x14ac:dyDescent="0.2">
      <c r="A807" s="10" t="str">
        <f>IF(ISERROR(IF(A806=nper,"",A806+1))=TRUE,"",IF(A806=nper,"",A806+1))</f>
        <v/>
      </c>
      <c r="B807" s="43" t="str">
        <f t="shared" si="90"/>
        <v/>
      </c>
      <c r="C807" s="46" t="str">
        <f>IF(A807="","",IF(OR(A807=nper,payment&gt;ROUND((1+rate)*G806,2)),ROUND((1+rate)*G806,2),payment))</f>
        <v/>
      </c>
      <c r="D807" s="28"/>
      <c r="E807" s="11" t="str">
        <f t="shared" si="84"/>
        <v/>
      </c>
      <c r="F807" s="11" t="str">
        <f t="shared" si="85"/>
        <v/>
      </c>
      <c r="G807" s="11" t="str">
        <f t="shared" si="86"/>
        <v/>
      </c>
      <c r="H807" s="12" t="str">
        <f t="shared" si="87"/>
        <v/>
      </c>
      <c r="I807" s="12" t="str">
        <f t="shared" si="88"/>
        <v/>
      </c>
      <c r="J807" s="12" t="str">
        <f t="shared" ca="1" si="89"/>
        <v/>
      </c>
    </row>
    <row r="808" spans="1:10" x14ac:dyDescent="0.2">
      <c r="A808" s="10" t="str">
        <f>IF(ISERROR(IF(A807=nper,"",A807+1))=TRUE,"",IF(A807=nper,"",A807+1))</f>
        <v/>
      </c>
      <c r="B808" s="43" t="str">
        <f t="shared" si="90"/>
        <v/>
      </c>
      <c r="C808" s="46" t="str">
        <f>IF(A808="","",IF(OR(A808=nper,payment&gt;ROUND((1+rate)*G807,2)),ROUND((1+rate)*G807,2),payment))</f>
        <v/>
      </c>
      <c r="D808" s="28"/>
      <c r="E808" s="11" t="str">
        <f t="shared" si="84"/>
        <v/>
      </c>
      <c r="F808" s="11" t="str">
        <f t="shared" si="85"/>
        <v/>
      </c>
      <c r="G808" s="11" t="str">
        <f t="shared" si="86"/>
        <v/>
      </c>
      <c r="H808" s="12" t="str">
        <f t="shared" si="87"/>
        <v/>
      </c>
      <c r="I808" s="12" t="str">
        <f t="shared" si="88"/>
        <v/>
      </c>
      <c r="J808" s="12" t="str">
        <f t="shared" ca="1" si="89"/>
        <v/>
      </c>
    </row>
    <row r="809" spans="1:10" x14ac:dyDescent="0.2">
      <c r="A809" s="10" t="str">
        <f>IF(ISERROR(IF(A808=nper,"",A808+1))=TRUE,"",IF(A808=nper,"",A808+1))</f>
        <v/>
      </c>
      <c r="B809" s="43" t="str">
        <f t="shared" si="90"/>
        <v/>
      </c>
      <c r="C809" s="46" t="str">
        <f>IF(A809="","",IF(OR(A809=nper,payment&gt;ROUND((1+rate)*G808,2)),ROUND((1+rate)*G808,2),payment))</f>
        <v/>
      </c>
      <c r="D809" s="28"/>
      <c r="E809" s="11" t="str">
        <f t="shared" si="84"/>
        <v/>
      </c>
      <c r="F809" s="11" t="str">
        <f t="shared" si="85"/>
        <v/>
      </c>
      <c r="G809" s="11" t="str">
        <f t="shared" si="86"/>
        <v/>
      </c>
      <c r="H809" s="12" t="str">
        <f t="shared" si="87"/>
        <v/>
      </c>
      <c r="I809" s="12" t="str">
        <f t="shared" si="88"/>
        <v/>
      </c>
      <c r="J809" s="12" t="str">
        <f t="shared" ca="1" si="89"/>
        <v/>
      </c>
    </row>
    <row r="810" spans="1:10" x14ac:dyDescent="0.2">
      <c r="A810" s="10" t="str">
        <f>IF(ISERROR(IF(A809=nper,"",A809+1))=TRUE,"",IF(A809=nper,"",A809+1))</f>
        <v/>
      </c>
      <c r="B810" s="43" t="str">
        <f t="shared" si="90"/>
        <v/>
      </c>
      <c r="C810" s="46" t="str">
        <f>IF(A810="","",IF(OR(A810=nper,payment&gt;ROUND((1+rate)*G809,2)),ROUND((1+rate)*G809,2),payment))</f>
        <v/>
      </c>
      <c r="D810" s="28"/>
      <c r="E810" s="11" t="str">
        <f t="shared" si="84"/>
        <v/>
      </c>
      <c r="F810" s="11" t="str">
        <f t="shared" si="85"/>
        <v/>
      </c>
      <c r="G810" s="11" t="str">
        <f t="shared" si="86"/>
        <v/>
      </c>
      <c r="H810" s="12" t="str">
        <f t="shared" si="87"/>
        <v/>
      </c>
      <c r="I810" s="12" t="str">
        <f t="shared" si="88"/>
        <v/>
      </c>
      <c r="J810" s="12" t="str">
        <f t="shared" ca="1" si="89"/>
        <v/>
      </c>
    </row>
    <row r="811" spans="1:10" x14ac:dyDescent="0.2">
      <c r="A811" s="10" t="str">
        <f>IF(ISERROR(IF(A810=nper,"",A810+1))=TRUE,"",IF(A810=nper,"",A810+1))</f>
        <v/>
      </c>
      <c r="B811" s="43" t="str">
        <f t="shared" si="90"/>
        <v/>
      </c>
      <c r="C811" s="46" t="str">
        <f>IF(A811="","",IF(OR(A811=nper,payment&gt;ROUND((1+rate)*G810,2)),ROUND((1+rate)*G810,2),payment))</f>
        <v/>
      </c>
      <c r="D811" s="28"/>
      <c r="E811" s="11" t="str">
        <f t="shared" si="84"/>
        <v/>
      </c>
      <c r="F811" s="11" t="str">
        <f t="shared" si="85"/>
        <v/>
      </c>
      <c r="G811" s="11" t="str">
        <f t="shared" si="86"/>
        <v/>
      </c>
      <c r="H811" s="12" t="str">
        <f t="shared" si="87"/>
        <v/>
      </c>
      <c r="I811" s="12" t="str">
        <f t="shared" si="88"/>
        <v/>
      </c>
      <c r="J811" s="12" t="str">
        <f t="shared" ca="1" si="89"/>
        <v/>
      </c>
    </row>
    <row r="812" spans="1:10" x14ac:dyDescent="0.2">
      <c r="A812" s="10" t="str">
        <f>IF(ISERROR(IF(A811=nper,"",A811+1))=TRUE,"",IF(A811=nper,"",A811+1))</f>
        <v/>
      </c>
      <c r="B812" s="43" t="str">
        <f t="shared" si="90"/>
        <v/>
      </c>
      <c r="C812" s="46" t="str">
        <f>IF(A812="","",IF(OR(A812=nper,payment&gt;ROUND((1+rate)*G811,2)),ROUND((1+rate)*G811,2),payment))</f>
        <v/>
      </c>
      <c r="D812" s="28"/>
      <c r="E812" s="11" t="str">
        <f t="shared" si="84"/>
        <v/>
      </c>
      <c r="F812" s="11" t="str">
        <f t="shared" si="85"/>
        <v/>
      </c>
      <c r="G812" s="11" t="str">
        <f t="shared" si="86"/>
        <v/>
      </c>
      <c r="H812" s="12" t="str">
        <f t="shared" si="87"/>
        <v/>
      </c>
      <c r="I812" s="12" t="str">
        <f t="shared" si="88"/>
        <v/>
      </c>
      <c r="J812" s="12" t="str">
        <f t="shared" ca="1" si="89"/>
        <v/>
      </c>
    </row>
    <row r="813" spans="1:10" x14ac:dyDescent="0.2">
      <c r="A813" s="10" t="str">
        <f>IF(ISERROR(IF(A812=nper,"",A812+1))=TRUE,"",IF(A812=nper,"",A812+1))</f>
        <v/>
      </c>
      <c r="B813" s="43" t="str">
        <f t="shared" si="90"/>
        <v/>
      </c>
      <c r="C813" s="46" t="str">
        <f>IF(A813="","",IF(OR(A813=nper,payment&gt;ROUND((1+rate)*G812,2)),ROUND((1+rate)*G812,2),payment))</f>
        <v/>
      </c>
      <c r="D813" s="28"/>
      <c r="E813" s="11" t="str">
        <f t="shared" si="84"/>
        <v/>
      </c>
      <c r="F813" s="11" t="str">
        <f t="shared" si="85"/>
        <v/>
      </c>
      <c r="G813" s="11" t="str">
        <f t="shared" si="86"/>
        <v/>
      </c>
      <c r="H813" s="12" t="str">
        <f t="shared" si="87"/>
        <v/>
      </c>
      <c r="I813" s="12" t="str">
        <f t="shared" si="88"/>
        <v/>
      </c>
      <c r="J813" s="12" t="str">
        <f t="shared" ca="1" si="89"/>
        <v/>
      </c>
    </row>
    <row r="814" spans="1:10" x14ac:dyDescent="0.2">
      <c r="A814" s="10" t="str">
        <f>IF(ISERROR(IF(A813=nper,"",A813+1))=TRUE,"",IF(A813=nper,"",A813+1))</f>
        <v/>
      </c>
      <c r="B814" s="43" t="str">
        <f t="shared" si="90"/>
        <v/>
      </c>
      <c r="C814" s="46" t="str">
        <f>IF(A814="","",IF(OR(A814=nper,payment&gt;ROUND((1+rate)*G813,2)),ROUND((1+rate)*G813,2),payment))</f>
        <v/>
      </c>
      <c r="D814" s="28"/>
      <c r="E814" s="11" t="str">
        <f t="shared" si="84"/>
        <v/>
      </c>
      <c r="F814" s="11" t="str">
        <f t="shared" si="85"/>
        <v/>
      </c>
      <c r="G814" s="11" t="str">
        <f t="shared" si="86"/>
        <v/>
      </c>
      <c r="H814" s="12" t="str">
        <f t="shared" si="87"/>
        <v/>
      </c>
      <c r="I814" s="12" t="str">
        <f t="shared" si="88"/>
        <v/>
      </c>
      <c r="J814" s="12" t="str">
        <f t="shared" ca="1" si="89"/>
        <v/>
      </c>
    </row>
    <row r="815" spans="1:10" x14ac:dyDescent="0.2">
      <c r="A815" s="10" t="str">
        <f>IF(ISERROR(IF(A814=nper,"",A814+1))=TRUE,"",IF(A814=nper,"",A814+1))</f>
        <v/>
      </c>
      <c r="B815" s="43" t="str">
        <f t="shared" si="90"/>
        <v/>
      </c>
      <c r="C815" s="46" t="str">
        <f>IF(A815="","",IF(OR(A815=nper,payment&gt;ROUND((1+rate)*G814,2)),ROUND((1+rate)*G814,2),payment))</f>
        <v/>
      </c>
      <c r="D815" s="28"/>
      <c r="E815" s="11" t="str">
        <f t="shared" si="84"/>
        <v/>
      </c>
      <c r="F815" s="11" t="str">
        <f t="shared" si="85"/>
        <v/>
      </c>
      <c r="G815" s="11" t="str">
        <f t="shared" si="86"/>
        <v/>
      </c>
      <c r="H815" s="12" t="str">
        <f t="shared" si="87"/>
        <v/>
      </c>
      <c r="I815" s="12" t="str">
        <f t="shared" si="88"/>
        <v/>
      </c>
      <c r="J815" s="12" t="str">
        <f t="shared" ca="1" si="89"/>
        <v/>
      </c>
    </row>
    <row r="816" spans="1:10" x14ac:dyDescent="0.2">
      <c r="A816" s="10" t="str">
        <f>IF(ISERROR(IF(A815=nper,"",A815+1))=TRUE,"",IF(A815=nper,"",A815+1))</f>
        <v/>
      </c>
      <c r="B816" s="43" t="str">
        <f t="shared" si="90"/>
        <v/>
      </c>
      <c r="C816" s="46" t="str">
        <f>IF(A816="","",IF(OR(A816=nper,payment&gt;ROUND((1+rate)*G815,2)),ROUND((1+rate)*G815,2),payment))</f>
        <v/>
      </c>
      <c r="D816" s="28"/>
      <c r="E816" s="11" t="str">
        <f t="shared" si="84"/>
        <v/>
      </c>
      <c r="F816" s="11" t="str">
        <f t="shared" si="85"/>
        <v/>
      </c>
      <c r="G816" s="11" t="str">
        <f t="shared" si="86"/>
        <v/>
      </c>
      <c r="H816" s="12" t="str">
        <f t="shared" si="87"/>
        <v/>
      </c>
      <c r="I816" s="12" t="str">
        <f t="shared" si="88"/>
        <v/>
      </c>
      <c r="J816" s="12" t="str">
        <f t="shared" ca="1" si="89"/>
        <v/>
      </c>
    </row>
    <row r="817" spans="1:10" x14ac:dyDescent="0.2">
      <c r="A817" s="10" t="str">
        <f>IF(ISERROR(IF(A816=nper,"",A816+1))=TRUE,"",IF(A816=nper,"",A816+1))</f>
        <v/>
      </c>
      <c r="B817" s="43" t="str">
        <f t="shared" si="90"/>
        <v/>
      </c>
      <c r="C817" s="46" t="str">
        <f>IF(A817="","",IF(OR(A817=nper,payment&gt;ROUND((1+rate)*G816,2)),ROUND((1+rate)*G816,2),payment))</f>
        <v/>
      </c>
      <c r="D817" s="28"/>
      <c r="E817" s="11" t="str">
        <f t="shared" si="84"/>
        <v/>
      </c>
      <c r="F817" s="11" t="str">
        <f t="shared" si="85"/>
        <v/>
      </c>
      <c r="G817" s="11" t="str">
        <f t="shared" si="86"/>
        <v/>
      </c>
      <c r="H817" s="12" t="str">
        <f t="shared" si="87"/>
        <v/>
      </c>
      <c r="I817" s="12" t="str">
        <f t="shared" si="88"/>
        <v/>
      </c>
      <c r="J817" s="12" t="str">
        <f t="shared" ca="1" si="89"/>
        <v/>
      </c>
    </row>
    <row r="818" spans="1:10" x14ac:dyDescent="0.2">
      <c r="A818" s="10" t="str">
        <f>IF(ISERROR(IF(A817=nper,"",A817+1))=TRUE,"",IF(A817=nper,"",A817+1))</f>
        <v/>
      </c>
      <c r="B818" s="43" t="str">
        <f t="shared" si="90"/>
        <v/>
      </c>
      <c r="C818" s="46" t="str">
        <f>IF(A818="","",IF(OR(A818=nper,payment&gt;ROUND((1+rate)*G817,2)),ROUND((1+rate)*G817,2),payment))</f>
        <v/>
      </c>
      <c r="D818" s="28"/>
      <c r="E818" s="11" t="str">
        <f t="shared" si="84"/>
        <v/>
      </c>
      <c r="F818" s="11" t="str">
        <f t="shared" si="85"/>
        <v/>
      </c>
      <c r="G818" s="11" t="str">
        <f t="shared" si="86"/>
        <v/>
      </c>
      <c r="H818" s="12" t="str">
        <f t="shared" si="87"/>
        <v/>
      </c>
      <c r="I818" s="12" t="str">
        <f t="shared" si="88"/>
        <v/>
      </c>
      <c r="J818" s="12" t="str">
        <f t="shared" ca="1" si="89"/>
        <v/>
      </c>
    </row>
    <row r="819" spans="1:10" x14ac:dyDescent="0.2">
      <c r="A819" s="10" t="str">
        <f>IF(ISERROR(IF(A818=nper,"",A818+1))=TRUE,"",IF(A818=nper,"",A818+1))</f>
        <v/>
      </c>
      <c r="B819" s="43" t="str">
        <f t="shared" si="90"/>
        <v/>
      </c>
      <c r="C819" s="46" t="str">
        <f>IF(A819="","",IF(OR(A819=nper,payment&gt;ROUND((1+rate)*G818,2)),ROUND((1+rate)*G818,2),payment))</f>
        <v/>
      </c>
      <c r="D819" s="28"/>
      <c r="E819" s="11" t="str">
        <f t="shared" si="84"/>
        <v/>
      </c>
      <c r="F819" s="11" t="str">
        <f t="shared" si="85"/>
        <v/>
      </c>
      <c r="G819" s="11" t="str">
        <f t="shared" si="86"/>
        <v/>
      </c>
      <c r="H819" s="12" t="str">
        <f t="shared" si="87"/>
        <v/>
      </c>
      <c r="I819" s="12" t="str">
        <f t="shared" si="88"/>
        <v/>
      </c>
      <c r="J819" s="12" t="str">
        <f t="shared" ca="1" si="89"/>
        <v/>
      </c>
    </row>
    <row r="820" spans="1:10" x14ac:dyDescent="0.2">
      <c r="A820" s="10" t="str">
        <f>IF(ISERROR(IF(A819=nper,"",A819+1))=TRUE,"",IF(A819=nper,"",A819+1))</f>
        <v/>
      </c>
      <c r="B820" s="43" t="str">
        <f t="shared" si="90"/>
        <v/>
      </c>
      <c r="C820" s="46" t="str">
        <f>IF(A820="","",IF(OR(A820=nper,payment&gt;ROUND((1+rate)*G819,2)),ROUND((1+rate)*G819,2),payment))</f>
        <v/>
      </c>
      <c r="D820" s="28"/>
      <c r="E820" s="11" t="str">
        <f t="shared" si="84"/>
        <v/>
      </c>
      <c r="F820" s="11" t="str">
        <f t="shared" si="85"/>
        <v/>
      </c>
      <c r="G820" s="11" t="str">
        <f t="shared" si="86"/>
        <v/>
      </c>
      <c r="H820" s="12" t="str">
        <f t="shared" si="87"/>
        <v/>
      </c>
      <c r="I820" s="12" t="str">
        <f t="shared" si="88"/>
        <v/>
      </c>
      <c r="J820" s="12" t="str">
        <f t="shared" ca="1" si="89"/>
        <v/>
      </c>
    </row>
    <row r="821" spans="1:10" x14ac:dyDescent="0.2">
      <c r="A821" s="10" t="str">
        <f>IF(ISERROR(IF(A820=nper,"",A820+1))=TRUE,"",IF(A820=nper,"",A820+1))</f>
        <v/>
      </c>
      <c r="B821" s="43" t="str">
        <f t="shared" si="90"/>
        <v/>
      </c>
      <c r="C821" s="46" t="str">
        <f>IF(A821="","",IF(OR(A821=nper,payment&gt;ROUND((1+rate)*G820,2)),ROUND((1+rate)*G820,2),payment))</f>
        <v/>
      </c>
      <c r="D821" s="28"/>
      <c r="E821" s="11" t="str">
        <f t="shared" si="84"/>
        <v/>
      </c>
      <c r="F821" s="11" t="str">
        <f t="shared" si="85"/>
        <v/>
      </c>
      <c r="G821" s="11" t="str">
        <f t="shared" si="86"/>
        <v/>
      </c>
      <c r="H821" s="12" t="str">
        <f t="shared" si="87"/>
        <v/>
      </c>
      <c r="I821" s="12" t="str">
        <f t="shared" si="88"/>
        <v/>
      </c>
      <c r="J821" s="12" t="str">
        <f t="shared" ca="1" si="89"/>
        <v/>
      </c>
    </row>
    <row r="822" spans="1:10" x14ac:dyDescent="0.2">
      <c r="A822" s="10" t="str">
        <f>IF(ISERROR(IF(A821=nper,"",A821+1))=TRUE,"",IF(A821=nper,"",A821+1))</f>
        <v/>
      </c>
      <c r="B822" s="43" t="str">
        <f t="shared" si="90"/>
        <v/>
      </c>
      <c r="C822" s="46" t="str">
        <f>IF(A822="","",IF(OR(A822=nper,payment&gt;ROUND((1+rate)*G821,2)),ROUND((1+rate)*G821,2),payment))</f>
        <v/>
      </c>
      <c r="D822" s="28"/>
      <c r="E822" s="11" t="str">
        <f t="shared" si="84"/>
        <v/>
      </c>
      <c r="F822" s="11" t="str">
        <f t="shared" si="85"/>
        <v/>
      </c>
      <c r="G822" s="11" t="str">
        <f t="shared" si="86"/>
        <v/>
      </c>
      <c r="H822" s="12" t="str">
        <f t="shared" si="87"/>
        <v/>
      </c>
      <c r="I822" s="12" t="str">
        <f t="shared" si="88"/>
        <v/>
      </c>
      <c r="J822" s="12" t="str">
        <f t="shared" ca="1" si="89"/>
        <v/>
      </c>
    </row>
    <row r="823" spans="1:10" x14ac:dyDescent="0.2">
      <c r="A823" s="10" t="str">
        <f>IF(ISERROR(IF(A822=nper,"",A822+1))=TRUE,"",IF(A822=nper,"",A822+1))</f>
        <v/>
      </c>
      <c r="B823" s="43" t="str">
        <f t="shared" si="90"/>
        <v/>
      </c>
      <c r="C823" s="46" t="str">
        <f>IF(A823="","",IF(OR(A823=nper,payment&gt;ROUND((1+rate)*G822,2)),ROUND((1+rate)*G822,2),payment))</f>
        <v/>
      </c>
      <c r="D823" s="28"/>
      <c r="E823" s="11" t="str">
        <f t="shared" si="84"/>
        <v/>
      </c>
      <c r="F823" s="11" t="str">
        <f t="shared" si="85"/>
        <v/>
      </c>
      <c r="G823" s="11" t="str">
        <f t="shared" si="86"/>
        <v/>
      </c>
      <c r="H823" s="12" t="str">
        <f t="shared" si="87"/>
        <v/>
      </c>
      <c r="I823" s="12" t="str">
        <f t="shared" si="88"/>
        <v/>
      </c>
      <c r="J823" s="12" t="str">
        <f t="shared" ca="1" si="89"/>
        <v/>
      </c>
    </row>
    <row r="824" spans="1:10" x14ac:dyDescent="0.2">
      <c r="A824" s="10" t="str">
        <f>IF(ISERROR(IF(A823=nper,"",A823+1))=TRUE,"",IF(A823=nper,"",A823+1))</f>
        <v/>
      </c>
      <c r="B824" s="43" t="str">
        <f t="shared" si="90"/>
        <v/>
      </c>
      <c r="C824" s="46" t="str">
        <f>IF(A824="","",IF(OR(A824=nper,payment&gt;ROUND((1+rate)*G823,2)),ROUND((1+rate)*G823,2),payment))</f>
        <v/>
      </c>
      <c r="D824" s="28"/>
      <c r="E824" s="11" t="str">
        <f t="shared" si="84"/>
        <v/>
      </c>
      <c r="F824" s="11" t="str">
        <f t="shared" si="85"/>
        <v/>
      </c>
      <c r="G824" s="11" t="str">
        <f t="shared" si="86"/>
        <v/>
      </c>
      <c r="H824" s="12" t="str">
        <f t="shared" si="87"/>
        <v/>
      </c>
      <c r="I824" s="12" t="str">
        <f t="shared" si="88"/>
        <v/>
      </c>
      <c r="J824" s="12" t="str">
        <f t="shared" ca="1" si="89"/>
        <v/>
      </c>
    </row>
    <row r="825" spans="1:10" x14ac:dyDescent="0.2">
      <c r="A825" s="10" t="str">
        <f>IF(ISERROR(IF(A824=nper,"",A824+1))=TRUE,"",IF(A824=nper,"",A824+1))</f>
        <v/>
      </c>
      <c r="B825" s="43" t="str">
        <f t="shared" si="90"/>
        <v/>
      </c>
      <c r="C825" s="46" t="str">
        <f>IF(A825="","",IF(OR(A825=nper,payment&gt;ROUND((1+rate)*G824,2)),ROUND((1+rate)*G824,2),payment))</f>
        <v/>
      </c>
      <c r="D825" s="28"/>
      <c r="E825" s="11" t="str">
        <f t="shared" si="84"/>
        <v/>
      </c>
      <c r="F825" s="11" t="str">
        <f t="shared" si="85"/>
        <v/>
      </c>
      <c r="G825" s="11" t="str">
        <f t="shared" si="86"/>
        <v/>
      </c>
      <c r="H825" s="12" t="str">
        <f t="shared" si="87"/>
        <v/>
      </c>
      <c r="I825" s="12" t="str">
        <f t="shared" si="88"/>
        <v/>
      </c>
      <c r="J825" s="12" t="str">
        <f t="shared" ca="1" si="89"/>
        <v/>
      </c>
    </row>
    <row r="826" spans="1:10" x14ac:dyDescent="0.2">
      <c r="A826" s="10" t="str">
        <f>IF(ISERROR(IF(A825=nper,"",A825+1))=TRUE,"",IF(A825=nper,"",A825+1))</f>
        <v/>
      </c>
      <c r="B826" s="43" t="str">
        <f t="shared" si="90"/>
        <v/>
      </c>
      <c r="C826" s="46" t="str">
        <f>IF(A826="","",IF(OR(A826=nper,payment&gt;ROUND((1+rate)*G825,2)),ROUND((1+rate)*G825,2),payment))</f>
        <v/>
      </c>
      <c r="D826" s="28"/>
      <c r="E826" s="11" t="str">
        <f t="shared" si="84"/>
        <v/>
      </c>
      <c r="F826" s="11" t="str">
        <f t="shared" si="85"/>
        <v/>
      </c>
      <c r="G826" s="11" t="str">
        <f t="shared" si="86"/>
        <v/>
      </c>
      <c r="H826" s="12" t="str">
        <f t="shared" si="87"/>
        <v/>
      </c>
      <c r="I826" s="12" t="str">
        <f t="shared" si="88"/>
        <v/>
      </c>
      <c r="J826" s="12" t="str">
        <f t="shared" ca="1" si="89"/>
        <v/>
      </c>
    </row>
    <row r="827" spans="1:10" x14ac:dyDescent="0.2">
      <c r="A827" s="10" t="str">
        <f>IF(ISERROR(IF(A826=nper,"",A826+1))=TRUE,"",IF(A826=nper,"",A826+1))</f>
        <v/>
      </c>
      <c r="B827" s="43" t="str">
        <f t="shared" si="90"/>
        <v/>
      </c>
      <c r="C827" s="46" t="str">
        <f>IF(A827="","",IF(OR(A827=nper,payment&gt;ROUND((1+rate)*G826,2)),ROUND((1+rate)*G826,2),payment))</f>
        <v/>
      </c>
      <c r="D827" s="28"/>
      <c r="E827" s="11" t="str">
        <f t="shared" si="84"/>
        <v/>
      </c>
      <c r="F827" s="11" t="str">
        <f t="shared" si="85"/>
        <v/>
      </c>
      <c r="G827" s="11" t="str">
        <f t="shared" si="86"/>
        <v/>
      </c>
      <c r="H827" s="12" t="str">
        <f t="shared" si="87"/>
        <v/>
      </c>
      <c r="I827" s="12" t="str">
        <f t="shared" si="88"/>
        <v/>
      </c>
      <c r="J827" s="12" t="str">
        <f t="shared" ca="1" si="89"/>
        <v/>
      </c>
    </row>
    <row r="828" spans="1:10" x14ac:dyDescent="0.2">
      <c r="A828" s="10" t="str">
        <f>IF(ISERROR(IF(A827=nper,"",A827+1))=TRUE,"",IF(A827=nper,"",A827+1))</f>
        <v/>
      </c>
      <c r="B828" s="43" t="str">
        <f t="shared" si="90"/>
        <v/>
      </c>
      <c r="C828" s="46" t="str">
        <f>IF(A828="","",IF(OR(A828=nper,payment&gt;ROUND((1+rate)*G827,2)),ROUND((1+rate)*G827,2),payment))</f>
        <v/>
      </c>
      <c r="D828" s="28"/>
      <c r="E828" s="11" t="str">
        <f t="shared" si="84"/>
        <v/>
      </c>
      <c r="F828" s="11" t="str">
        <f t="shared" si="85"/>
        <v/>
      </c>
      <c r="G828" s="11" t="str">
        <f t="shared" si="86"/>
        <v/>
      </c>
      <c r="H828" s="12" t="str">
        <f t="shared" si="87"/>
        <v/>
      </c>
      <c r="I828" s="12" t="str">
        <f t="shared" si="88"/>
        <v/>
      </c>
      <c r="J828" s="12" t="str">
        <f t="shared" ca="1" si="89"/>
        <v/>
      </c>
    </row>
    <row r="829" spans="1:10" x14ac:dyDescent="0.2">
      <c r="A829" s="10" t="str">
        <f>IF(ISERROR(IF(A828=nper,"",A828+1))=TRUE,"",IF(A828=nper,"",A828+1))</f>
        <v/>
      </c>
      <c r="B829" s="43" t="str">
        <f t="shared" si="90"/>
        <v/>
      </c>
      <c r="C829" s="46" t="str">
        <f>IF(A829="","",IF(OR(A829=nper,payment&gt;ROUND((1+rate)*G828,2)),ROUND((1+rate)*G828,2),payment))</f>
        <v/>
      </c>
      <c r="D829" s="28"/>
      <c r="E829" s="11" t="str">
        <f t="shared" si="84"/>
        <v/>
      </c>
      <c r="F829" s="11" t="str">
        <f t="shared" si="85"/>
        <v/>
      </c>
      <c r="G829" s="11" t="str">
        <f t="shared" si="86"/>
        <v/>
      </c>
      <c r="H829" s="12" t="str">
        <f t="shared" si="87"/>
        <v/>
      </c>
      <c r="I829" s="12" t="str">
        <f t="shared" si="88"/>
        <v/>
      </c>
      <c r="J829" s="12" t="str">
        <f t="shared" ca="1" si="89"/>
        <v/>
      </c>
    </row>
    <row r="830" spans="1:10" x14ac:dyDescent="0.2">
      <c r="A830" s="10" t="str">
        <f>IF(ISERROR(IF(A829=nper,"",A829+1))=TRUE,"",IF(A829=nper,"",A829+1))</f>
        <v/>
      </c>
      <c r="B830" s="43" t="str">
        <f t="shared" si="90"/>
        <v/>
      </c>
      <c r="C830" s="46" t="str">
        <f>IF(A830="","",IF(OR(A830=nper,payment&gt;ROUND((1+rate)*G829,2)),ROUND((1+rate)*G829,2),payment))</f>
        <v/>
      </c>
      <c r="D830" s="28"/>
      <c r="E830" s="11" t="str">
        <f t="shared" si="84"/>
        <v/>
      </c>
      <c r="F830" s="11" t="str">
        <f t="shared" si="85"/>
        <v/>
      </c>
      <c r="G830" s="11" t="str">
        <f t="shared" si="86"/>
        <v/>
      </c>
      <c r="H830" s="12" t="str">
        <f t="shared" si="87"/>
        <v/>
      </c>
      <c r="I830" s="12" t="str">
        <f t="shared" si="88"/>
        <v/>
      </c>
      <c r="J830" s="12" t="str">
        <f t="shared" ca="1" si="89"/>
        <v/>
      </c>
    </row>
    <row r="831" spans="1:10" x14ac:dyDescent="0.2">
      <c r="A831" s="10" t="str">
        <f>IF(ISERROR(IF(A830=nper,"",A830+1))=TRUE,"",IF(A830=nper,"",A830+1))</f>
        <v/>
      </c>
      <c r="B831" s="43" t="str">
        <f t="shared" si="90"/>
        <v/>
      </c>
      <c r="C831" s="46" t="str">
        <f>IF(A831="","",IF(OR(A831=nper,payment&gt;ROUND((1+rate)*G830,2)),ROUND((1+rate)*G830,2),payment))</f>
        <v/>
      </c>
      <c r="D831" s="28"/>
      <c r="E831" s="11" t="str">
        <f t="shared" si="84"/>
        <v/>
      </c>
      <c r="F831" s="11" t="str">
        <f t="shared" si="85"/>
        <v/>
      </c>
      <c r="G831" s="11" t="str">
        <f t="shared" si="86"/>
        <v/>
      </c>
      <c r="H831" s="12" t="str">
        <f t="shared" si="87"/>
        <v/>
      </c>
      <c r="I831" s="12" t="str">
        <f t="shared" si="88"/>
        <v/>
      </c>
      <c r="J831" s="12" t="str">
        <f t="shared" ca="1" si="89"/>
        <v/>
      </c>
    </row>
    <row r="832" spans="1:10" x14ac:dyDescent="0.2">
      <c r="A832" s="10" t="str">
        <f>IF(ISERROR(IF(A831=nper,"",A831+1))=TRUE,"",IF(A831=nper,"",A831+1))</f>
        <v/>
      </c>
      <c r="B832" s="43" t="str">
        <f t="shared" si="90"/>
        <v/>
      </c>
      <c r="C832" s="46" t="str">
        <f>IF(A832="","",IF(OR(A832=nper,payment&gt;ROUND((1+rate)*G831,2)),ROUND((1+rate)*G831,2),payment))</f>
        <v/>
      </c>
      <c r="D832" s="28"/>
      <c r="E832" s="11" t="str">
        <f t="shared" si="84"/>
        <v/>
      </c>
      <c r="F832" s="11" t="str">
        <f t="shared" si="85"/>
        <v/>
      </c>
      <c r="G832" s="11" t="str">
        <f t="shared" si="86"/>
        <v/>
      </c>
      <c r="H832" s="12" t="str">
        <f t="shared" si="87"/>
        <v/>
      </c>
      <c r="I832" s="12" t="str">
        <f t="shared" si="88"/>
        <v/>
      </c>
      <c r="J832" s="12" t="str">
        <f t="shared" ca="1" si="89"/>
        <v/>
      </c>
    </row>
    <row r="833" spans="1:10" x14ac:dyDescent="0.2">
      <c r="A833" s="10" t="str">
        <f>IF(ISERROR(IF(A832=nper,"",A832+1))=TRUE,"",IF(A832=nper,"",A832+1))</f>
        <v/>
      </c>
      <c r="B833" s="43" t="str">
        <f t="shared" si="90"/>
        <v/>
      </c>
      <c r="C833" s="46" t="str">
        <f>IF(A833="","",IF(OR(A833=nper,payment&gt;ROUND((1+rate)*G832,2)),ROUND((1+rate)*G832,2),payment))</f>
        <v/>
      </c>
      <c r="D833" s="28"/>
      <c r="E833" s="11" t="str">
        <f t="shared" si="84"/>
        <v/>
      </c>
      <c r="F833" s="11" t="str">
        <f t="shared" si="85"/>
        <v/>
      </c>
      <c r="G833" s="11" t="str">
        <f t="shared" si="86"/>
        <v/>
      </c>
      <c r="H833" s="12" t="str">
        <f t="shared" si="87"/>
        <v/>
      </c>
      <c r="I833" s="12" t="str">
        <f t="shared" si="88"/>
        <v/>
      </c>
      <c r="J833" s="12" t="str">
        <f t="shared" ca="1" si="89"/>
        <v/>
      </c>
    </row>
    <row r="834" spans="1:10" x14ac:dyDescent="0.2">
      <c r="A834" s="10" t="str">
        <f>IF(ISERROR(IF(A833=nper,"",A833+1))=TRUE,"",IF(A833=nper,"",A833+1))</f>
        <v/>
      </c>
      <c r="B834" s="43" t="str">
        <f t="shared" si="90"/>
        <v/>
      </c>
      <c r="C834" s="46" t="str">
        <f>IF(A834="","",IF(OR(A834=nper,payment&gt;ROUND((1+rate)*G833,2)),ROUND((1+rate)*G833,2),payment))</f>
        <v/>
      </c>
      <c r="D834" s="28"/>
      <c r="E834" s="11" t="str">
        <f t="shared" si="84"/>
        <v/>
      </c>
      <c r="F834" s="11" t="str">
        <f t="shared" si="85"/>
        <v/>
      </c>
      <c r="G834" s="11" t="str">
        <f t="shared" si="86"/>
        <v/>
      </c>
      <c r="H834" s="12" t="str">
        <f t="shared" si="87"/>
        <v/>
      </c>
      <c r="I834" s="12" t="str">
        <f t="shared" si="88"/>
        <v/>
      </c>
      <c r="J834" s="12" t="str">
        <f t="shared" ca="1" si="89"/>
        <v/>
      </c>
    </row>
    <row r="835" spans="1:10" x14ac:dyDescent="0.2">
      <c r="A835" s="10" t="str">
        <f>IF(ISERROR(IF(A834=nper,"",A834+1))=TRUE,"",IF(A834=nper,"",A834+1))</f>
        <v/>
      </c>
      <c r="B835" s="43" t="str">
        <f t="shared" si="90"/>
        <v/>
      </c>
      <c r="C835" s="46" t="str">
        <f>IF(A835="","",IF(OR(A835=nper,payment&gt;ROUND((1+rate)*G834,2)),ROUND((1+rate)*G834,2),payment))</f>
        <v/>
      </c>
      <c r="D835" s="28"/>
      <c r="E835" s="11" t="str">
        <f t="shared" si="84"/>
        <v/>
      </c>
      <c r="F835" s="11" t="str">
        <f t="shared" si="85"/>
        <v/>
      </c>
      <c r="G835" s="11" t="str">
        <f t="shared" si="86"/>
        <v/>
      </c>
      <c r="H835" s="12" t="str">
        <f t="shared" si="87"/>
        <v/>
      </c>
      <c r="I835" s="12" t="str">
        <f t="shared" si="88"/>
        <v/>
      </c>
      <c r="J835" s="12" t="str">
        <f t="shared" ca="1" si="89"/>
        <v/>
      </c>
    </row>
    <row r="836" spans="1:10" x14ac:dyDescent="0.2">
      <c r="A836" s="10" t="str">
        <f>IF(ISERROR(IF(A835=nper,"",A835+1))=TRUE,"",IF(A835=nper,"",A835+1))</f>
        <v/>
      </c>
      <c r="B836" s="43" t="str">
        <f t="shared" si="90"/>
        <v/>
      </c>
      <c r="C836" s="46" t="str">
        <f>IF(A836="","",IF(OR(A836=nper,payment&gt;ROUND((1+rate)*G835,2)),ROUND((1+rate)*G835,2),payment))</f>
        <v/>
      </c>
      <c r="D836" s="28"/>
      <c r="E836" s="11" t="str">
        <f t="shared" si="84"/>
        <v/>
      </c>
      <c r="F836" s="11" t="str">
        <f t="shared" si="85"/>
        <v/>
      </c>
      <c r="G836" s="11" t="str">
        <f t="shared" si="86"/>
        <v/>
      </c>
      <c r="H836" s="12" t="str">
        <f t="shared" si="87"/>
        <v/>
      </c>
      <c r="I836" s="12" t="str">
        <f t="shared" si="88"/>
        <v/>
      </c>
      <c r="J836" s="12" t="str">
        <f t="shared" ca="1" si="89"/>
        <v/>
      </c>
    </row>
    <row r="837" spans="1:10" x14ac:dyDescent="0.2">
      <c r="A837" s="10" t="str">
        <f>IF(ISERROR(IF(A836=nper,"",A836+1))=TRUE,"",IF(A836=nper,"",A836+1))</f>
        <v/>
      </c>
      <c r="B837" s="43" t="str">
        <f t="shared" si="90"/>
        <v/>
      </c>
      <c r="C837" s="46" t="str">
        <f>IF(A837="","",IF(OR(A837=nper,payment&gt;ROUND((1+rate)*G836,2)),ROUND((1+rate)*G836,2),payment))</f>
        <v/>
      </c>
      <c r="D837" s="28"/>
      <c r="E837" s="11" t="str">
        <f t="shared" si="84"/>
        <v/>
      </c>
      <c r="F837" s="11" t="str">
        <f t="shared" si="85"/>
        <v/>
      </c>
      <c r="G837" s="11" t="str">
        <f t="shared" si="86"/>
        <v/>
      </c>
      <c r="H837" s="12" t="str">
        <f t="shared" si="87"/>
        <v/>
      </c>
      <c r="I837" s="12" t="str">
        <f t="shared" si="88"/>
        <v/>
      </c>
      <c r="J837" s="12" t="str">
        <f t="shared" ca="1" si="89"/>
        <v/>
      </c>
    </row>
    <row r="838" spans="1:10" x14ac:dyDescent="0.2">
      <c r="A838" s="10" t="str">
        <f>IF(ISERROR(IF(A837=nper,"",A837+1))=TRUE,"",IF(A837=nper,"",A837+1))</f>
        <v/>
      </c>
      <c r="B838" s="43" t="str">
        <f t="shared" si="90"/>
        <v/>
      </c>
      <c r="C838" s="46" t="str">
        <f>IF(A838="","",IF(OR(A838=nper,payment&gt;ROUND((1+rate)*G837,2)),ROUND((1+rate)*G837,2),payment))</f>
        <v/>
      </c>
      <c r="D838" s="28"/>
      <c r="E838" s="11" t="str">
        <f t="shared" si="84"/>
        <v/>
      </c>
      <c r="F838" s="11" t="str">
        <f t="shared" si="85"/>
        <v/>
      </c>
      <c r="G838" s="11" t="str">
        <f t="shared" si="86"/>
        <v/>
      </c>
      <c r="H838" s="12" t="str">
        <f t="shared" si="87"/>
        <v/>
      </c>
      <c r="I838" s="12" t="str">
        <f t="shared" si="88"/>
        <v/>
      </c>
      <c r="J838" s="12" t="str">
        <f t="shared" ca="1" si="89"/>
        <v/>
      </c>
    </row>
    <row r="839" spans="1:10" x14ac:dyDescent="0.2">
      <c r="A839" s="10" t="str">
        <f>IF(ISERROR(IF(A838=nper,"",A838+1))=TRUE,"",IF(A838=nper,"",A838+1))</f>
        <v/>
      </c>
      <c r="B839" s="43" t="str">
        <f t="shared" si="90"/>
        <v/>
      </c>
      <c r="C839" s="46" t="str">
        <f>IF(A839="","",IF(OR(A839=nper,payment&gt;ROUND((1+rate)*G838,2)),ROUND((1+rate)*G838,2),payment))</f>
        <v/>
      </c>
      <c r="D839" s="28"/>
      <c r="E839" s="11" t="str">
        <f t="shared" si="84"/>
        <v/>
      </c>
      <c r="F839" s="11" t="str">
        <f t="shared" si="85"/>
        <v/>
      </c>
      <c r="G839" s="11" t="str">
        <f t="shared" si="86"/>
        <v/>
      </c>
      <c r="H839" s="12" t="str">
        <f t="shared" si="87"/>
        <v/>
      </c>
      <c r="I839" s="12" t="str">
        <f t="shared" si="88"/>
        <v/>
      </c>
      <c r="J839" s="12" t="str">
        <f t="shared" ca="1" si="89"/>
        <v/>
      </c>
    </row>
    <row r="840" spans="1:10" x14ac:dyDescent="0.2">
      <c r="A840" s="10" t="str">
        <f>IF(ISERROR(IF(A839=nper,"",A839+1))=TRUE,"",IF(A839=nper,"",A839+1))</f>
        <v/>
      </c>
      <c r="B840" s="43" t="str">
        <f t="shared" si="90"/>
        <v/>
      </c>
      <c r="C840" s="46" t="str">
        <f>IF(A840="","",IF(OR(A840=nper,payment&gt;ROUND((1+rate)*G839,2)),ROUND((1+rate)*G839,2),payment))</f>
        <v/>
      </c>
      <c r="D840" s="28"/>
      <c r="E840" s="11" t="str">
        <f t="shared" si="84"/>
        <v/>
      </c>
      <c r="F840" s="11" t="str">
        <f t="shared" si="85"/>
        <v/>
      </c>
      <c r="G840" s="11" t="str">
        <f t="shared" si="86"/>
        <v/>
      </c>
      <c r="H840" s="12" t="str">
        <f t="shared" si="87"/>
        <v/>
      </c>
      <c r="I840" s="12" t="str">
        <f t="shared" si="88"/>
        <v/>
      </c>
      <c r="J840" s="12" t="str">
        <f t="shared" ca="1" si="89"/>
        <v/>
      </c>
    </row>
    <row r="841" spans="1:10" x14ac:dyDescent="0.2">
      <c r="A841" s="10" t="str">
        <f>IF(ISERROR(IF(A840=nper,"",A840+1))=TRUE,"",IF(A840=nper,"",A840+1))</f>
        <v/>
      </c>
      <c r="B841" s="43" t="str">
        <f t="shared" si="90"/>
        <v/>
      </c>
      <c r="C841" s="46" t="str">
        <f>IF(A841="","",IF(OR(A841=nper,payment&gt;ROUND((1+rate)*G840,2)),ROUND((1+rate)*G840,2),payment))</f>
        <v/>
      </c>
      <c r="D841" s="28"/>
      <c r="E841" s="11" t="str">
        <f t="shared" si="84"/>
        <v/>
      </c>
      <c r="F841" s="11" t="str">
        <f t="shared" si="85"/>
        <v/>
      </c>
      <c r="G841" s="11" t="str">
        <f t="shared" si="86"/>
        <v/>
      </c>
      <c r="H841" s="12" t="str">
        <f t="shared" si="87"/>
        <v/>
      </c>
      <c r="I841" s="12" t="str">
        <f t="shared" si="88"/>
        <v/>
      </c>
      <c r="J841" s="12" t="str">
        <f t="shared" ca="1" si="89"/>
        <v/>
      </c>
    </row>
    <row r="842" spans="1:10" x14ac:dyDescent="0.2">
      <c r="A842" s="10" t="str">
        <f>IF(ISERROR(IF(A841=nper,"",A841+1))=TRUE,"",IF(A841=nper,"",A841+1))</f>
        <v/>
      </c>
      <c r="B842" s="43" t="str">
        <f t="shared" si="90"/>
        <v/>
      </c>
      <c r="C842" s="46" t="str">
        <f>IF(A842="","",IF(OR(A842=nper,payment&gt;ROUND((1+rate)*G841,2)),ROUND((1+rate)*G841,2),payment))</f>
        <v/>
      </c>
      <c r="D842" s="28"/>
      <c r="E842" s="11" t="str">
        <f t="shared" si="84"/>
        <v/>
      </c>
      <c r="F842" s="11" t="str">
        <f t="shared" si="85"/>
        <v/>
      </c>
      <c r="G842" s="11" t="str">
        <f t="shared" si="86"/>
        <v/>
      </c>
      <c r="H842" s="12" t="str">
        <f t="shared" si="87"/>
        <v/>
      </c>
      <c r="I842" s="12" t="str">
        <f t="shared" si="88"/>
        <v/>
      </c>
      <c r="J842" s="12" t="str">
        <f t="shared" ca="1" si="89"/>
        <v/>
      </c>
    </row>
    <row r="843" spans="1:10" x14ac:dyDescent="0.2">
      <c r="A843" s="10" t="str">
        <f>IF(ISERROR(IF(A842=nper,"",A842+1))=TRUE,"",IF(A842=nper,"",A842+1))</f>
        <v/>
      </c>
      <c r="B843" s="43" t="str">
        <f t="shared" si="90"/>
        <v/>
      </c>
      <c r="C843" s="46" t="str">
        <f>IF(A843="","",IF(OR(A843=nper,payment&gt;ROUND((1+rate)*G842,2)),ROUND((1+rate)*G842,2),payment))</f>
        <v/>
      </c>
      <c r="D843" s="28"/>
      <c r="E843" s="11" t="str">
        <f t="shared" ref="E843:E906" si="91">IF(A843="","",ROUND(rate*G842,2))</f>
        <v/>
      </c>
      <c r="F843" s="11" t="str">
        <f t="shared" si="85"/>
        <v/>
      </c>
      <c r="G843" s="11" t="str">
        <f t="shared" si="86"/>
        <v/>
      </c>
      <c r="H843" s="12" t="str">
        <f t="shared" si="87"/>
        <v/>
      </c>
      <c r="I843" s="12" t="str">
        <f t="shared" si="88"/>
        <v/>
      </c>
      <c r="J843" s="12" t="str">
        <f t="shared" ca="1" si="89"/>
        <v/>
      </c>
    </row>
    <row r="844" spans="1:10" x14ac:dyDescent="0.2">
      <c r="A844" s="10" t="str">
        <f>IF(ISERROR(IF(A843=nper,"",A843+1))=TRUE,"",IF(A843=nper,"",A843+1))</f>
        <v/>
      </c>
      <c r="B844" s="43" t="str">
        <f t="shared" si="90"/>
        <v/>
      </c>
      <c r="C844" s="46" t="str">
        <f>IF(A844="","",IF(OR(A844=nper,payment&gt;ROUND((1+rate)*G843,2)),ROUND((1+rate)*G843,2),payment))</f>
        <v/>
      </c>
      <c r="D844" s="28"/>
      <c r="E844" s="11" t="str">
        <f t="shared" si="91"/>
        <v/>
      </c>
      <c r="F844" s="11" t="str">
        <f t="shared" ref="F844:F907" si="92">IF(A844="","",C844-(E844+D844))</f>
        <v/>
      </c>
      <c r="G844" s="11" t="str">
        <f t="shared" ref="G844:G907" si="93">IF(A844="","",G843-F844)</f>
        <v/>
      </c>
      <c r="H844" s="12" t="str">
        <f t="shared" ref="H844:H907" si="94">IF(B844="","",MONTH(B844))</f>
        <v/>
      </c>
      <c r="I844" s="12" t="str">
        <f t="shared" ref="I844:I907" si="95">IF(B844="","",YEAR(B844))</f>
        <v/>
      </c>
      <c r="J844" s="12" t="str">
        <f t="shared" ref="J844:J907" ca="1" si="96">IF(A844="","",IF(B844&lt;=TODAY(),"include","not include"))</f>
        <v/>
      </c>
    </row>
    <row r="845" spans="1:10" x14ac:dyDescent="0.2">
      <c r="A845" s="10" t="str">
        <f>IF(ISERROR(IF(A844=nper,"",A844+1))=TRUE,"",IF(A844=nper,"",A844+1))</f>
        <v/>
      </c>
      <c r="B845" s="43" t="str">
        <f t="shared" si="90"/>
        <v/>
      </c>
      <c r="C845" s="46" t="str">
        <f>IF(A845="","",IF(OR(A845=nper,payment&gt;ROUND((1+rate)*G844,2)),ROUND((1+rate)*G844,2),payment))</f>
        <v/>
      </c>
      <c r="D845" s="28"/>
      <c r="E845" s="11" t="str">
        <f t="shared" si="91"/>
        <v/>
      </c>
      <c r="F845" s="11" t="str">
        <f t="shared" si="92"/>
        <v/>
      </c>
      <c r="G845" s="11" t="str">
        <f t="shared" si="93"/>
        <v/>
      </c>
      <c r="H845" s="12" t="str">
        <f t="shared" si="94"/>
        <v/>
      </c>
      <c r="I845" s="12" t="str">
        <f t="shared" si="95"/>
        <v/>
      </c>
      <c r="J845" s="12" t="str">
        <f t="shared" ca="1" si="96"/>
        <v/>
      </c>
    </row>
    <row r="846" spans="1:10" x14ac:dyDescent="0.2">
      <c r="A846" s="10" t="str">
        <f>IF(ISERROR(IF(A845=nper,"",A845+1))=TRUE,"",IF(A845=nper,"",A845+1))</f>
        <v/>
      </c>
      <c r="B846" s="43" t="str">
        <f t="shared" ref="B846:B909" si="97">IF(A846="","",IF($H$4="Weekly",B845+7,IF($H$4="Bi-Weekly",B845+14,IF($H$4="Monthly",EDATE(B845,1),IF($H$4="Bi-Monthly",EDATE(B845,2),IF($H$4="Quarterly",EDATE(B845,3),IF($H$4="Semi-Annually",EDATE(B845,6),IF($H$4="Annually",EDATE(B845,12),IF($H$4="Semi-Monthly",DATE(YEAR(B845),MONTH(B845)+1,15*(DAY(B845)&lt;&gt;15)),2)))))))))</f>
        <v/>
      </c>
      <c r="C846" s="46" t="str">
        <f>IF(A846="","",IF(OR(A846=nper,payment&gt;ROUND((1+rate)*G845,2)),ROUND((1+rate)*G845,2),payment))</f>
        <v/>
      </c>
      <c r="D846" s="28"/>
      <c r="E846" s="11" t="str">
        <f t="shared" si="91"/>
        <v/>
      </c>
      <c r="F846" s="11" t="str">
        <f t="shared" si="92"/>
        <v/>
      </c>
      <c r="G846" s="11" t="str">
        <f t="shared" si="93"/>
        <v/>
      </c>
      <c r="H846" s="12" t="str">
        <f t="shared" si="94"/>
        <v/>
      </c>
      <c r="I846" s="12" t="str">
        <f t="shared" si="95"/>
        <v/>
      </c>
      <c r="J846" s="12" t="str">
        <f t="shared" ca="1" si="96"/>
        <v/>
      </c>
    </row>
    <row r="847" spans="1:10" x14ac:dyDescent="0.2">
      <c r="A847" s="10" t="str">
        <f>IF(ISERROR(IF(A846=nper,"",A846+1))=TRUE,"",IF(A846=nper,"",A846+1))</f>
        <v/>
      </c>
      <c r="B847" s="43" t="str">
        <f t="shared" si="97"/>
        <v/>
      </c>
      <c r="C847" s="46" t="str">
        <f>IF(A847="","",IF(OR(A847=nper,payment&gt;ROUND((1+rate)*G846,2)),ROUND((1+rate)*G846,2),payment))</f>
        <v/>
      </c>
      <c r="D847" s="28"/>
      <c r="E847" s="11" t="str">
        <f t="shared" si="91"/>
        <v/>
      </c>
      <c r="F847" s="11" t="str">
        <f t="shared" si="92"/>
        <v/>
      </c>
      <c r="G847" s="11" t="str">
        <f t="shared" si="93"/>
        <v/>
      </c>
      <c r="H847" s="12" t="str">
        <f t="shared" si="94"/>
        <v/>
      </c>
      <c r="I847" s="12" t="str">
        <f t="shared" si="95"/>
        <v/>
      </c>
      <c r="J847" s="12" t="str">
        <f t="shared" ca="1" si="96"/>
        <v/>
      </c>
    </row>
    <row r="848" spans="1:10" x14ac:dyDescent="0.2">
      <c r="A848" s="10" t="str">
        <f>IF(ISERROR(IF(A847=nper,"",A847+1))=TRUE,"",IF(A847=nper,"",A847+1))</f>
        <v/>
      </c>
      <c r="B848" s="43" t="str">
        <f t="shared" si="97"/>
        <v/>
      </c>
      <c r="C848" s="46" t="str">
        <f>IF(A848="","",IF(OR(A848=nper,payment&gt;ROUND((1+rate)*G847,2)),ROUND((1+rate)*G847,2),payment))</f>
        <v/>
      </c>
      <c r="D848" s="28"/>
      <c r="E848" s="11" t="str">
        <f t="shared" si="91"/>
        <v/>
      </c>
      <c r="F848" s="11" t="str">
        <f t="shared" si="92"/>
        <v/>
      </c>
      <c r="G848" s="11" t="str">
        <f t="shared" si="93"/>
        <v/>
      </c>
      <c r="H848" s="12" t="str">
        <f t="shared" si="94"/>
        <v/>
      </c>
      <c r="I848" s="12" t="str">
        <f t="shared" si="95"/>
        <v/>
      </c>
      <c r="J848" s="12" t="str">
        <f t="shared" ca="1" si="96"/>
        <v/>
      </c>
    </row>
    <row r="849" spans="1:10" x14ac:dyDescent="0.2">
      <c r="A849" s="10" t="str">
        <f>IF(ISERROR(IF(A848=nper,"",A848+1))=TRUE,"",IF(A848=nper,"",A848+1))</f>
        <v/>
      </c>
      <c r="B849" s="43" t="str">
        <f t="shared" si="97"/>
        <v/>
      </c>
      <c r="C849" s="46" t="str">
        <f>IF(A849="","",IF(OR(A849=nper,payment&gt;ROUND((1+rate)*G848,2)),ROUND((1+rate)*G848,2),payment))</f>
        <v/>
      </c>
      <c r="D849" s="28"/>
      <c r="E849" s="11" t="str">
        <f t="shared" si="91"/>
        <v/>
      </c>
      <c r="F849" s="11" t="str">
        <f t="shared" si="92"/>
        <v/>
      </c>
      <c r="G849" s="11" t="str">
        <f t="shared" si="93"/>
        <v/>
      </c>
      <c r="H849" s="12" t="str">
        <f t="shared" si="94"/>
        <v/>
      </c>
      <c r="I849" s="12" t="str">
        <f t="shared" si="95"/>
        <v/>
      </c>
      <c r="J849" s="12" t="str">
        <f t="shared" ca="1" si="96"/>
        <v/>
      </c>
    </row>
    <row r="850" spans="1:10" x14ac:dyDescent="0.2">
      <c r="A850" s="10" t="str">
        <f>IF(ISERROR(IF(A849=nper,"",A849+1))=TRUE,"",IF(A849=nper,"",A849+1))</f>
        <v/>
      </c>
      <c r="B850" s="43" t="str">
        <f t="shared" si="97"/>
        <v/>
      </c>
      <c r="C850" s="46" t="str">
        <f>IF(A850="","",IF(OR(A850=nper,payment&gt;ROUND((1+rate)*G849,2)),ROUND((1+rate)*G849,2),payment))</f>
        <v/>
      </c>
      <c r="D850" s="28"/>
      <c r="E850" s="11" t="str">
        <f t="shared" si="91"/>
        <v/>
      </c>
      <c r="F850" s="11" t="str">
        <f t="shared" si="92"/>
        <v/>
      </c>
      <c r="G850" s="11" t="str">
        <f t="shared" si="93"/>
        <v/>
      </c>
      <c r="H850" s="12" t="str">
        <f t="shared" si="94"/>
        <v/>
      </c>
      <c r="I850" s="12" t="str">
        <f t="shared" si="95"/>
        <v/>
      </c>
      <c r="J850" s="12" t="str">
        <f t="shared" ca="1" si="96"/>
        <v/>
      </c>
    </row>
    <row r="851" spans="1:10" x14ac:dyDescent="0.2">
      <c r="A851" s="10" t="str">
        <f>IF(ISERROR(IF(A850=nper,"",A850+1))=TRUE,"",IF(A850=nper,"",A850+1))</f>
        <v/>
      </c>
      <c r="B851" s="43" t="str">
        <f t="shared" si="97"/>
        <v/>
      </c>
      <c r="C851" s="46" t="str">
        <f>IF(A851="","",IF(OR(A851=nper,payment&gt;ROUND((1+rate)*G850,2)),ROUND((1+rate)*G850,2),payment))</f>
        <v/>
      </c>
      <c r="D851" s="28"/>
      <c r="E851" s="11" t="str">
        <f t="shared" si="91"/>
        <v/>
      </c>
      <c r="F851" s="11" t="str">
        <f t="shared" si="92"/>
        <v/>
      </c>
      <c r="G851" s="11" t="str">
        <f t="shared" si="93"/>
        <v/>
      </c>
      <c r="H851" s="12" t="str">
        <f t="shared" si="94"/>
        <v/>
      </c>
      <c r="I851" s="12" t="str">
        <f t="shared" si="95"/>
        <v/>
      </c>
      <c r="J851" s="12" t="str">
        <f t="shared" ca="1" si="96"/>
        <v/>
      </c>
    </row>
    <row r="852" spans="1:10" x14ac:dyDescent="0.2">
      <c r="A852" s="10" t="str">
        <f>IF(ISERROR(IF(A851=nper,"",A851+1))=TRUE,"",IF(A851=nper,"",A851+1))</f>
        <v/>
      </c>
      <c r="B852" s="43" t="str">
        <f t="shared" si="97"/>
        <v/>
      </c>
      <c r="C852" s="46" t="str">
        <f>IF(A852="","",IF(OR(A852=nper,payment&gt;ROUND((1+rate)*G851,2)),ROUND((1+rate)*G851,2),payment))</f>
        <v/>
      </c>
      <c r="D852" s="28"/>
      <c r="E852" s="11" t="str">
        <f t="shared" si="91"/>
        <v/>
      </c>
      <c r="F852" s="11" t="str">
        <f t="shared" si="92"/>
        <v/>
      </c>
      <c r="G852" s="11" t="str">
        <f t="shared" si="93"/>
        <v/>
      </c>
      <c r="H852" s="12" t="str">
        <f t="shared" si="94"/>
        <v/>
      </c>
      <c r="I852" s="12" t="str">
        <f t="shared" si="95"/>
        <v/>
      </c>
      <c r="J852" s="12" t="str">
        <f t="shared" ca="1" si="96"/>
        <v/>
      </c>
    </row>
    <row r="853" spans="1:10" x14ac:dyDescent="0.2">
      <c r="A853" s="10" t="str">
        <f>IF(ISERROR(IF(A852=nper,"",A852+1))=TRUE,"",IF(A852=nper,"",A852+1))</f>
        <v/>
      </c>
      <c r="B853" s="43" t="str">
        <f t="shared" si="97"/>
        <v/>
      </c>
      <c r="C853" s="46" t="str">
        <f>IF(A853="","",IF(OR(A853=nper,payment&gt;ROUND((1+rate)*G852,2)),ROUND((1+rate)*G852,2),payment))</f>
        <v/>
      </c>
      <c r="D853" s="28"/>
      <c r="E853" s="11" t="str">
        <f t="shared" si="91"/>
        <v/>
      </c>
      <c r="F853" s="11" t="str">
        <f t="shared" si="92"/>
        <v/>
      </c>
      <c r="G853" s="11" t="str">
        <f t="shared" si="93"/>
        <v/>
      </c>
      <c r="H853" s="12" t="str">
        <f t="shared" si="94"/>
        <v/>
      </c>
      <c r="I853" s="12" t="str">
        <f t="shared" si="95"/>
        <v/>
      </c>
      <c r="J853" s="12" t="str">
        <f t="shared" ca="1" si="96"/>
        <v/>
      </c>
    </row>
    <row r="854" spans="1:10" x14ac:dyDescent="0.2">
      <c r="A854" s="10" t="str">
        <f>IF(ISERROR(IF(A853=nper,"",A853+1))=TRUE,"",IF(A853=nper,"",A853+1))</f>
        <v/>
      </c>
      <c r="B854" s="43" t="str">
        <f t="shared" si="97"/>
        <v/>
      </c>
      <c r="C854" s="46" t="str">
        <f>IF(A854="","",IF(OR(A854=nper,payment&gt;ROUND((1+rate)*G853,2)),ROUND((1+rate)*G853,2),payment))</f>
        <v/>
      </c>
      <c r="D854" s="28"/>
      <c r="E854" s="11" t="str">
        <f t="shared" si="91"/>
        <v/>
      </c>
      <c r="F854" s="11" t="str">
        <f t="shared" si="92"/>
        <v/>
      </c>
      <c r="G854" s="11" t="str">
        <f t="shared" si="93"/>
        <v/>
      </c>
      <c r="H854" s="12" t="str">
        <f t="shared" si="94"/>
        <v/>
      </c>
      <c r="I854" s="12" t="str">
        <f t="shared" si="95"/>
        <v/>
      </c>
      <c r="J854" s="12" t="str">
        <f t="shared" ca="1" si="96"/>
        <v/>
      </c>
    </row>
    <row r="855" spans="1:10" x14ac:dyDescent="0.2">
      <c r="A855" s="10" t="str">
        <f>IF(ISERROR(IF(A854=nper,"",A854+1))=TRUE,"",IF(A854=nper,"",A854+1))</f>
        <v/>
      </c>
      <c r="B855" s="43" t="str">
        <f t="shared" si="97"/>
        <v/>
      </c>
      <c r="C855" s="46" t="str">
        <f>IF(A855="","",IF(OR(A855=nper,payment&gt;ROUND((1+rate)*G854,2)),ROUND((1+rate)*G854,2),payment))</f>
        <v/>
      </c>
      <c r="D855" s="28"/>
      <c r="E855" s="11" t="str">
        <f t="shared" si="91"/>
        <v/>
      </c>
      <c r="F855" s="11" t="str">
        <f t="shared" si="92"/>
        <v/>
      </c>
      <c r="G855" s="11" t="str">
        <f t="shared" si="93"/>
        <v/>
      </c>
      <c r="H855" s="12" t="str">
        <f t="shared" si="94"/>
        <v/>
      </c>
      <c r="I855" s="12" t="str">
        <f t="shared" si="95"/>
        <v/>
      </c>
      <c r="J855" s="12" t="str">
        <f t="shared" ca="1" si="96"/>
        <v/>
      </c>
    </row>
    <row r="856" spans="1:10" x14ac:dyDescent="0.2">
      <c r="A856" s="10" t="str">
        <f>IF(ISERROR(IF(A855=nper,"",A855+1))=TRUE,"",IF(A855=nper,"",A855+1))</f>
        <v/>
      </c>
      <c r="B856" s="43" t="str">
        <f t="shared" si="97"/>
        <v/>
      </c>
      <c r="C856" s="46" t="str">
        <f>IF(A856="","",IF(OR(A856=nper,payment&gt;ROUND((1+rate)*G855,2)),ROUND((1+rate)*G855,2),payment))</f>
        <v/>
      </c>
      <c r="D856" s="28"/>
      <c r="E856" s="11" t="str">
        <f t="shared" si="91"/>
        <v/>
      </c>
      <c r="F856" s="11" t="str">
        <f t="shared" si="92"/>
        <v/>
      </c>
      <c r="G856" s="11" t="str">
        <f t="shared" si="93"/>
        <v/>
      </c>
      <c r="H856" s="12" t="str">
        <f t="shared" si="94"/>
        <v/>
      </c>
      <c r="I856" s="12" t="str">
        <f t="shared" si="95"/>
        <v/>
      </c>
      <c r="J856" s="12" t="str">
        <f t="shared" ca="1" si="96"/>
        <v/>
      </c>
    </row>
    <row r="857" spans="1:10" x14ac:dyDescent="0.2">
      <c r="A857" s="10" t="str">
        <f>IF(ISERROR(IF(A856=nper,"",A856+1))=TRUE,"",IF(A856=nper,"",A856+1))</f>
        <v/>
      </c>
      <c r="B857" s="43" t="str">
        <f t="shared" si="97"/>
        <v/>
      </c>
      <c r="C857" s="46" t="str">
        <f>IF(A857="","",IF(OR(A857=nper,payment&gt;ROUND((1+rate)*G856,2)),ROUND((1+rate)*G856,2),payment))</f>
        <v/>
      </c>
      <c r="D857" s="28"/>
      <c r="E857" s="11" t="str">
        <f t="shared" si="91"/>
        <v/>
      </c>
      <c r="F857" s="11" t="str">
        <f t="shared" si="92"/>
        <v/>
      </c>
      <c r="G857" s="11" t="str">
        <f t="shared" si="93"/>
        <v/>
      </c>
      <c r="H857" s="12" t="str">
        <f t="shared" si="94"/>
        <v/>
      </c>
      <c r="I857" s="12" t="str">
        <f t="shared" si="95"/>
        <v/>
      </c>
      <c r="J857" s="12" t="str">
        <f t="shared" ca="1" si="96"/>
        <v/>
      </c>
    </row>
    <row r="858" spans="1:10" x14ac:dyDescent="0.2">
      <c r="A858" s="10" t="str">
        <f>IF(ISERROR(IF(A857=nper,"",A857+1))=TRUE,"",IF(A857=nper,"",A857+1))</f>
        <v/>
      </c>
      <c r="B858" s="43" t="str">
        <f t="shared" si="97"/>
        <v/>
      </c>
      <c r="C858" s="46" t="str">
        <f>IF(A858="","",IF(OR(A858=nper,payment&gt;ROUND((1+rate)*G857,2)),ROUND((1+rate)*G857,2),payment))</f>
        <v/>
      </c>
      <c r="D858" s="28"/>
      <c r="E858" s="11" t="str">
        <f t="shared" si="91"/>
        <v/>
      </c>
      <c r="F858" s="11" t="str">
        <f t="shared" si="92"/>
        <v/>
      </c>
      <c r="G858" s="11" t="str">
        <f t="shared" si="93"/>
        <v/>
      </c>
      <c r="H858" s="12" t="str">
        <f t="shared" si="94"/>
        <v/>
      </c>
      <c r="I858" s="12" t="str">
        <f t="shared" si="95"/>
        <v/>
      </c>
      <c r="J858" s="12" t="str">
        <f t="shared" ca="1" si="96"/>
        <v/>
      </c>
    </row>
    <row r="859" spans="1:10" x14ac:dyDescent="0.2">
      <c r="A859" s="10" t="str">
        <f>IF(ISERROR(IF(A858=nper,"",A858+1))=TRUE,"",IF(A858=nper,"",A858+1))</f>
        <v/>
      </c>
      <c r="B859" s="43" t="str">
        <f t="shared" si="97"/>
        <v/>
      </c>
      <c r="C859" s="46" t="str">
        <f>IF(A859="","",IF(OR(A859=nper,payment&gt;ROUND((1+rate)*G858,2)),ROUND((1+rate)*G858,2),payment))</f>
        <v/>
      </c>
      <c r="D859" s="28"/>
      <c r="E859" s="11" t="str">
        <f t="shared" si="91"/>
        <v/>
      </c>
      <c r="F859" s="11" t="str">
        <f t="shared" si="92"/>
        <v/>
      </c>
      <c r="G859" s="11" t="str">
        <f t="shared" si="93"/>
        <v/>
      </c>
      <c r="H859" s="12" t="str">
        <f t="shared" si="94"/>
        <v/>
      </c>
      <c r="I859" s="12" t="str">
        <f t="shared" si="95"/>
        <v/>
      </c>
      <c r="J859" s="12" t="str">
        <f t="shared" ca="1" si="96"/>
        <v/>
      </c>
    </row>
    <row r="860" spans="1:10" x14ac:dyDescent="0.2">
      <c r="A860" s="10" t="str">
        <f>IF(ISERROR(IF(A859=nper,"",A859+1))=TRUE,"",IF(A859=nper,"",A859+1))</f>
        <v/>
      </c>
      <c r="B860" s="43" t="str">
        <f t="shared" si="97"/>
        <v/>
      </c>
      <c r="C860" s="46" t="str">
        <f>IF(A860="","",IF(OR(A860=nper,payment&gt;ROUND((1+rate)*G859,2)),ROUND((1+rate)*G859,2),payment))</f>
        <v/>
      </c>
      <c r="D860" s="28"/>
      <c r="E860" s="11" t="str">
        <f t="shared" si="91"/>
        <v/>
      </c>
      <c r="F860" s="11" t="str">
        <f t="shared" si="92"/>
        <v/>
      </c>
      <c r="G860" s="11" t="str">
        <f t="shared" si="93"/>
        <v/>
      </c>
      <c r="H860" s="12" t="str">
        <f t="shared" si="94"/>
        <v/>
      </c>
      <c r="I860" s="12" t="str">
        <f t="shared" si="95"/>
        <v/>
      </c>
      <c r="J860" s="12" t="str">
        <f t="shared" ca="1" si="96"/>
        <v/>
      </c>
    </row>
    <row r="861" spans="1:10" x14ac:dyDescent="0.2">
      <c r="A861" s="10" t="str">
        <f>IF(ISERROR(IF(A860=nper,"",A860+1))=TRUE,"",IF(A860=nper,"",A860+1))</f>
        <v/>
      </c>
      <c r="B861" s="43" t="str">
        <f t="shared" si="97"/>
        <v/>
      </c>
      <c r="C861" s="46" t="str">
        <f>IF(A861="","",IF(OR(A861=nper,payment&gt;ROUND((1+rate)*G860,2)),ROUND((1+rate)*G860,2),payment))</f>
        <v/>
      </c>
      <c r="D861" s="28"/>
      <c r="E861" s="11" t="str">
        <f t="shared" si="91"/>
        <v/>
      </c>
      <c r="F861" s="11" t="str">
        <f t="shared" si="92"/>
        <v/>
      </c>
      <c r="G861" s="11" t="str">
        <f t="shared" si="93"/>
        <v/>
      </c>
      <c r="H861" s="12" t="str">
        <f t="shared" si="94"/>
        <v/>
      </c>
      <c r="I861" s="12" t="str">
        <f t="shared" si="95"/>
        <v/>
      </c>
      <c r="J861" s="12" t="str">
        <f t="shared" ca="1" si="96"/>
        <v/>
      </c>
    </row>
    <row r="862" spans="1:10" x14ac:dyDescent="0.2">
      <c r="A862" s="10" t="str">
        <f>IF(ISERROR(IF(A861=nper,"",A861+1))=TRUE,"",IF(A861=nper,"",A861+1))</f>
        <v/>
      </c>
      <c r="B862" s="43" t="str">
        <f t="shared" si="97"/>
        <v/>
      </c>
      <c r="C862" s="46" t="str">
        <f>IF(A862="","",IF(OR(A862=nper,payment&gt;ROUND((1+rate)*G861,2)),ROUND((1+rate)*G861,2),payment))</f>
        <v/>
      </c>
      <c r="D862" s="28"/>
      <c r="E862" s="11" t="str">
        <f t="shared" si="91"/>
        <v/>
      </c>
      <c r="F862" s="11" t="str">
        <f t="shared" si="92"/>
        <v/>
      </c>
      <c r="G862" s="11" t="str">
        <f t="shared" si="93"/>
        <v/>
      </c>
      <c r="H862" s="12" t="str">
        <f t="shared" si="94"/>
        <v/>
      </c>
      <c r="I862" s="12" t="str">
        <f t="shared" si="95"/>
        <v/>
      </c>
      <c r="J862" s="12" t="str">
        <f t="shared" ca="1" si="96"/>
        <v/>
      </c>
    </row>
    <row r="863" spans="1:10" x14ac:dyDescent="0.2">
      <c r="A863" s="10" t="str">
        <f>IF(ISERROR(IF(A862=nper,"",A862+1))=TRUE,"",IF(A862=nper,"",A862+1))</f>
        <v/>
      </c>
      <c r="B863" s="43" t="str">
        <f t="shared" si="97"/>
        <v/>
      </c>
      <c r="C863" s="46" t="str">
        <f>IF(A863="","",IF(OR(A863=nper,payment&gt;ROUND((1+rate)*G862,2)),ROUND((1+rate)*G862,2),payment))</f>
        <v/>
      </c>
      <c r="D863" s="28"/>
      <c r="E863" s="11" t="str">
        <f t="shared" si="91"/>
        <v/>
      </c>
      <c r="F863" s="11" t="str">
        <f t="shared" si="92"/>
        <v/>
      </c>
      <c r="G863" s="11" t="str">
        <f t="shared" si="93"/>
        <v/>
      </c>
      <c r="H863" s="12" t="str">
        <f t="shared" si="94"/>
        <v/>
      </c>
      <c r="I863" s="12" t="str">
        <f t="shared" si="95"/>
        <v/>
      </c>
      <c r="J863" s="12" t="str">
        <f t="shared" ca="1" si="96"/>
        <v/>
      </c>
    </row>
    <row r="864" spans="1:10" x14ac:dyDescent="0.2">
      <c r="A864" s="10" t="str">
        <f>IF(ISERROR(IF(A863=nper,"",A863+1))=TRUE,"",IF(A863=nper,"",A863+1))</f>
        <v/>
      </c>
      <c r="B864" s="43" t="str">
        <f t="shared" si="97"/>
        <v/>
      </c>
      <c r="C864" s="46" t="str">
        <f>IF(A864="","",IF(OR(A864=nper,payment&gt;ROUND((1+rate)*G863,2)),ROUND((1+rate)*G863,2),payment))</f>
        <v/>
      </c>
      <c r="D864" s="28"/>
      <c r="E864" s="11" t="str">
        <f t="shared" si="91"/>
        <v/>
      </c>
      <c r="F864" s="11" t="str">
        <f t="shared" si="92"/>
        <v/>
      </c>
      <c r="G864" s="11" t="str">
        <f t="shared" si="93"/>
        <v/>
      </c>
      <c r="H864" s="12" t="str">
        <f t="shared" si="94"/>
        <v/>
      </c>
      <c r="I864" s="12" t="str">
        <f t="shared" si="95"/>
        <v/>
      </c>
      <c r="J864" s="12" t="str">
        <f t="shared" ca="1" si="96"/>
        <v/>
      </c>
    </row>
    <row r="865" spans="1:10" x14ac:dyDescent="0.2">
      <c r="A865" s="10" t="str">
        <f>IF(ISERROR(IF(A864=nper,"",A864+1))=TRUE,"",IF(A864=nper,"",A864+1))</f>
        <v/>
      </c>
      <c r="B865" s="43" t="str">
        <f t="shared" si="97"/>
        <v/>
      </c>
      <c r="C865" s="46" t="str">
        <f>IF(A865="","",IF(OR(A865=nper,payment&gt;ROUND((1+rate)*G864,2)),ROUND((1+rate)*G864,2),payment))</f>
        <v/>
      </c>
      <c r="D865" s="28"/>
      <c r="E865" s="11" t="str">
        <f t="shared" si="91"/>
        <v/>
      </c>
      <c r="F865" s="11" t="str">
        <f t="shared" si="92"/>
        <v/>
      </c>
      <c r="G865" s="11" t="str">
        <f t="shared" si="93"/>
        <v/>
      </c>
      <c r="H865" s="12" t="str">
        <f t="shared" si="94"/>
        <v/>
      </c>
      <c r="I865" s="12" t="str">
        <f t="shared" si="95"/>
        <v/>
      </c>
      <c r="J865" s="12" t="str">
        <f t="shared" ca="1" si="96"/>
        <v/>
      </c>
    </row>
    <row r="866" spans="1:10" x14ac:dyDescent="0.2">
      <c r="A866" s="10" t="str">
        <f>IF(ISERROR(IF(A865=nper,"",A865+1))=TRUE,"",IF(A865=nper,"",A865+1))</f>
        <v/>
      </c>
      <c r="B866" s="43" t="str">
        <f t="shared" si="97"/>
        <v/>
      </c>
      <c r="C866" s="46" t="str">
        <f>IF(A866="","",IF(OR(A866=nper,payment&gt;ROUND((1+rate)*G865,2)),ROUND((1+rate)*G865,2),payment))</f>
        <v/>
      </c>
      <c r="D866" s="28"/>
      <c r="E866" s="11" t="str">
        <f t="shared" si="91"/>
        <v/>
      </c>
      <c r="F866" s="11" t="str">
        <f t="shared" si="92"/>
        <v/>
      </c>
      <c r="G866" s="11" t="str">
        <f t="shared" si="93"/>
        <v/>
      </c>
      <c r="H866" s="12" t="str">
        <f t="shared" si="94"/>
        <v/>
      </c>
      <c r="I866" s="12" t="str">
        <f t="shared" si="95"/>
        <v/>
      </c>
      <c r="J866" s="12" t="str">
        <f t="shared" ca="1" si="96"/>
        <v/>
      </c>
    </row>
    <row r="867" spans="1:10" x14ac:dyDescent="0.2">
      <c r="A867" s="10" t="str">
        <f>IF(ISERROR(IF(A866=nper,"",A866+1))=TRUE,"",IF(A866=nper,"",A866+1))</f>
        <v/>
      </c>
      <c r="B867" s="43" t="str">
        <f t="shared" si="97"/>
        <v/>
      </c>
      <c r="C867" s="46" t="str">
        <f>IF(A867="","",IF(OR(A867=nper,payment&gt;ROUND((1+rate)*G866,2)),ROUND((1+rate)*G866,2),payment))</f>
        <v/>
      </c>
      <c r="D867" s="28"/>
      <c r="E867" s="11" t="str">
        <f t="shared" si="91"/>
        <v/>
      </c>
      <c r="F867" s="11" t="str">
        <f t="shared" si="92"/>
        <v/>
      </c>
      <c r="G867" s="11" t="str">
        <f t="shared" si="93"/>
        <v/>
      </c>
      <c r="H867" s="12" t="str">
        <f t="shared" si="94"/>
        <v/>
      </c>
      <c r="I867" s="12" t="str">
        <f t="shared" si="95"/>
        <v/>
      </c>
      <c r="J867" s="12" t="str">
        <f t="shared" ca="1" si="96"/>
        <v/>
      </c>
    </row>
    <row r="868" spans="1:10" x14ac:dyDescent="0.2">
      <c r="A868" s="10" t="str">
        <f>IF(ISERROR(IF(A867=nper,"",A867+1))=TRUE,"",IF(A867=nper,"",A867+1))</f>
        <v/>
      </c>
      <c r="B868" s="43" t="str">
        <f t="shared" si="97"/>
        <v/>
      </c>
      <c r="C868" s="46" t="str">
        <f>IF(A868="","",IF(OR(A868=nper,payment&gt;ROUND((1+rate)*G867,2)),ROUND((1+rate)*G867,2),payment))</f>
        <v/>
      </c>
      <c r="D868" s="28"/>
      <c r="E868" s="11" t="str">
        <f t="shared" si="91"/>
        <v/>
      </c>
      <c r="F868" s="11" t="str">
        <f t="shared" si="92"/>
        <v/>
      </c>
      <c r="G868" s="11" t="str">
        <f t="shared" si="93"/>
        <v/>
      </c>
      <c r="H868" s="12" t="str">
        <f t="shared" si="94"/>
        <v/>
      </c>
      <c r="I868" s="12" t="str">
        <f t="shared" si="95"/>
        <v/>
      </c>
      <c r="J868" s="12" t="str">
        <f t="shared" ca="1" si="96"/>
        <v/>
      </c>
    </row>
    <row r="869" spans="1:10" x14ac:dyDescent="0.2">
      <c r="A869" s="10" t="str">
        <f>IF(ISERROR(IF(A868=nper,"",A868+1))=TRUE,"",IF(A868=nper,"",A868+1))</f>
        <v/>
      </c>
      <c r="B869" s="43" t="str">
        <f t="shared" si="97"/>
        <v/>
      </c>
      <c r="C869" s="46" t="str">
        <f>IF(A869="","",IF(OR(A869=nper,payment&gt;ROUND((1+rate)*G868,2)),ROUND((1+rate)*G868,2),payment))</f>
        <v/>
      </c>
      <c r="D869" s="28"/>
      <c r="E869" s="11" t="str">
        <f t="shared" si="91"/>
        <v/>
      </c>
      <c r="F869" s="11" t="str">
        <f t="shared" si="92"/>
        <v/>
      </c>
      <c r="G869" s="11" t="str">
        <f t="shared" si="93"/>
        <v/>
      </c>
      <c r="H869" s="12" t="str">
        <f t="shared" si="94"/>
        <v/>
      </c>
      <c r="I869" s="12" t="str">
        <f t="shared" si="95"/>
        <v/>
      </c>
      <c r="J869" s="12" t="str">
        <f t="shared" ca="1" si="96"/>
        <v/>
      </c>
    </row>
    <row r="870" spans="1:10" x14ac:dyDescent="0.2">
      <c r="A870" s="10" t="str">
        <f>IF(ISERROR(IF(A869=nper,"",A869+1))=TRUE,"",IF(A869=nper,"",A869+1))</f>
        <v/>
      </c>
      <c r="B870" s="43" t="str">
        <f t="shared" si="97"/>
        <v/>
      </c>
      <c r="C870" s="46" t="str">
        <f>IF(A870="","",IF(OR(A870=nper,payment&gt;ROUND((1+rate)*G869,2)),ROUND((1+rate)*G869,2),payment))</f>
        <v/>
      </c>
      <c r="D870" s="28"/>
      <c r="E870" s="11" t="str">
        <f t="shared" si="91"/>
        <v/>
      </c>
      <c r="F870" s="11" t="str">
        <f t="shared" si="92"/>
        <v/>
      </c>
      <c r="G870" s="11" t="str">
        <f t="shared" si="93"/>
        <v/>
      </c>
      <c r="H870" s="12" t="str">
        <f t="shared" si="94"/>
        <v/>
      </c>
      <c r="I870" s="12" t="str">
        <f t="shared" si="95"/>
        <v/>
      </c>
      <c r="J870" s="12" t="str">
        <f t="shared" ca="1" si="96"/>
        <v/>
      </c>
    </row>
    <row r="871" spans="1:10" x14ac:dyDescent="0.2">
      <c r="A871" s="10" t="str">
        <f>IF(ISERROR(IF(A870=nper,"",A870+1))=TRUE,"",IF(A870=nper,"",A870+1))</f>
        <v/>
      </c>
      <c r="B871" s="43" t="str">
        <f t="shared" si="97"/>
        <v/>
      </c>
      <c r="C871" s="46" t="str">
        <f>IF(A871="","",IF(OR(A871=nper,payment&gt;ROUND((1+rate)*G870,2)),ROUND((1+rate)*G870,2),payment))</f>
        <v/>
      </c>
      <c r="D871" s="28"/>
      <c r="E871" s="11" t="str">
        <f t="shared" si="91"/>
        <v/>
      </c>
      <c r="F871" s="11" t="str">
        <f t="shared" si="92"/>
        <v/>
      </c>
      <c r="G871" s="11" t="str">
        <f t="shared" si="93"/>
        <v/>
      </c>
      <c r="H871" s="12" t="str">
        <f t="shared" si="94"/>
        <v/>
      </c>
      <c r="I871" s="12" t="str">
        <f t="shared" si="95"/>
        <v/>
      </c>
      <c r="J871" s="12" t="str">
        <f t="shared" ca="1" si="96"/>
        <v/>
      </c>
    </row>
    <row r="872" spans="1:10" x14ac:dyDescent="0.2">
      <c r="A872" s="10" t="str">
        <f>IF(ISERROR(IF(A871=nper,"",A871+1))=TRUE,"",IF(A871=nper,"",A871+1))</f>
        <v/>
      </c>
      <c r="B872" s="43" t="str">
        <f t="shared" si="97"/>
        <v/>
      </c>
      <c r="C872" s="46" t="str">
        <f>IF(A872="","",IF(OR(A872=nper,payment&gt;ROUND((1+rate)*G871,2)),ROUND((1+rate)*G871,2),payment))</f>
        <v/>
      </c>
      <c r="D872" s="28"/>
      <c r="E872" s="11" t="str">
        <f t="shared" si="91"/>
        <v/>
      </c>
      <c r="F872" s="11" t="str">
        <f t="shared" si="92"/>
        <v/>
      </c>
      <c r="G872" s="11" t="str">
        <f t="shared" si="93"/>
        <v/>
      </c>
      <c r="H872" s="12" t="str">
        <f t="shared" si="94"/>
        <v/>
      </c>
      <c r="I872" s="12" t="str">
        <f t="shared" si="95"/>
        <v/>
      </c>
      <c r="J872" s="12" t="str">
        <f t="shared" ca="1" si="96"/>
        <v/>
      </c>
    </row>
    <row r="873" spans="1:10" x14ac:dyDescent="0.2">
      <c r="A873" s="10" t="str">
        <f>IF(ISERROR(IF(A872=nper,"",A872+1))=TRUE,"",IF(A872=nper,"",A872+1))</f>
        <v/>
      </c>
      <c r="B873" s="43" t="str">
        <f t="shared" si="97"/>
        <v/>
      </c>
      <c r="C873" s="46" t="str">
        <f>IF(A873="","",IF(OR(A873=nper,payment&gt;ROUND((1+rate)*G872,2)),ROUND((1+rate)*G872,2),payment))</f>
        <v/>
      </c>
      <c r="D873" s="28"/>
      <c r="E873" s="11" t="str">
        <f t="shared" si="91"/>
        <v/>
      </c>
      <c r="F873" s="11" t="str">
        <f t="shared" si="92"/>
        <v/>
      </c>
      <c r="G873" s="11" t="str">
        <f t="shared" si="93"/>
        <v/>
      </c>
      <c r="H873" s="12" t="str">
        <f t="shared" si="94"/>
        <v/>
      </c>
      <c r="I873" s="12" t="str">
        <f t="shared" si="95"/>
        <v/>
      </c>
      <c r="J873" s="12" t="str">
        <f t="shared" ca="1" si="96"/>
        <v/>
      </c>
    </row>
    <row r="874" spans="1:10" x14ac:dyDescent="0.2">
      <c r="A874" s="10" t="str">
        <f>IF(ISERROR(IF(A873=nper,"",A873+1))=TRUE,"",IF(A873=nper,"",A873+1))</f>
        <v/>
      </c>
      <c r="B874" s="43" t="str">
        <f t="shared" si="97"/>
        <v/>
      </c>
      <c r="C874" s="46" t="str">
        <f>IF(A874="","",IF(OR(A874=nper,payment&gt;ROUND((1+rate)*G873,2)),ROUND((1+rate)*G873,2),payment))</f>
        <v/>
      </c>
      <c r="D874" s="28"/>
      <c r="E874" s="11" t="str">
        <f t="shared" si="91"/>
        <v/>
      </c>
      <c r="F874" s="11" t="str">
        <f t="shared" si="92"/>
        <v/>
      </c>
      <c r="G874" s="11" t="str">
        <f t="shared" si="93"/>
        <v/>
      </c>
      <c r="H874" s="12" t="str">
        <f t="shared" si="94"/>
        <v/>
      </c>
      <c r="I874" s="12" t="str">
        <f t="shared" si="95"/>
        <v/>
      </c>
      <c r="J874" s="12" t="str">
        <f t="shared" ca="1" si="96"/>
        <v/>
      </c>
    </row>
    <row r="875" spans="1:10" x14ac:dyDescent="0.2">
      <c r="A875" s="10" t="str">
        <f>IF(ISERROR(IF(A874=nper,"",A874+1))=TRUE,"",IF(A874=nper,"",A874+1))</f>
        <v/>
      </c>
      <c r="B875" s="43" t="str">
        <f t="shared" si="97"/>
        <v/>
      </c>
      <c r="C875" s="46" t="str">
        <f>IF(A875="","",IF(OR(A875=nper,payment&gt;ROUND((1+rate)*G874,2)),ROUND((1+rate)*G874,2),payment))</f>
        <v/>
      </c>
      <c r="D875" s="28"/>
      <c r="E875" s="11" t="str">
        <f t="shared" si="91"/>
        <v/>
      </c>
      <c r="F875" s="11" t="str">
        <f t="shared" si="92"/>
        <v/>
      </c>
      <c r="G875" s="11" t="str">
        <f t="shared" si="93"/>
        <v/>
      </c>
      <c r="H875" s="12" t="str">
        <f t="shared" si="94"/>
        <v/>
      </c>
      <c r="I875" s="12" t="str">
        <f t="shared" si="95"/>
        <v/>
      </c>
      <c r="J875" s="12" t="str">
        <f t="shared" ca="1" si="96"/>
        <v/>
      </c>
    </row>
    <row r="876" spans="1:10" x14ac:dyDescent="0.2">
      <c r="A876" s="10" t="str">
        <f>IF(ISERROR(IF(A875=nper,"",A875+1))=TRUE,"",IF(A875=nper,"",A875+1))</f>
        <v/>
      </c>
      <c r="B876" s="43" t="str">
        <f t="shared" si="97"/>
        <v/>
      </c>
      <c r="C876" s="46" t="str">
        <f>IF(A876="","",IF(OR(A876=nper,payment&gt;ROUND((1+rate)*G875,2)),ROUND((1+rate)*G875,2),payment))</f>
        <v/>
      </c>
      <c r="D876" s="28"/>
      <c r="E876" s="11" t="str">
        <f t="shared" si="91"/>
        <v/>
      </c>
      <c r="F876" s="11" t="str">
        <f t="shared" si="92"/>
        <v/>
      </c>
      <c r="G876" s="11" t="str">
        <f t="shared" si="93"/>
        <v/>
      </c>
      <c r="H876" s="12" t="str">
        <f t="shared" si="94"/>
        <v/>
      </c>
      <c r="I876" s="12" t="str">
        <f t="shared" si="95"/>
        <v/>
      </c>
      <c r="J876" s="12" t="str">
        <f t="shared" ca="1" si="96"/>
        <v/>
      </c>
    </row>
    <row r="877" spans="1:10" x14ac:dyDescent="0.2">
      <c r="A877" s="10" t="str">
        <f>IF(ISERROR(IF(A876=nper,"",A876+1))=TRUE,"",IF(A876=nper,"",A876+1))</f>
        <v/>
      </c>
      <c r="B877" s="43" t="str">
        <f t="shared" si="97"/>
        <v/>
      </c>
      <c r="C877" s="46" t="str">
        <f>IF(A877="","",IF(OR(A877=nper,payment&gt;ROUND((1+rate)*G876,2)),ROUND((1+rate)*G876,2),payment))</f>
        <v/>
      </c>
      <c r="D877" s="28"/>
      <c r="E877" s="11" t="str">
        <f t="shared" si="91"/>
        <v/>
      </c>
      <c r="F877" s="11" t="str">
        <f t="shared" si="92"/>
        <v/>
      </c>
      <c r="G877" s="11" t="str">
        <f t="shared" si="93"/>
        <v/>
      </c>
      <c r="H877" s="12" t="str">
        <f t="shared" si="94"/>
        <v/>
      </c>
      <c r="I877" s="12" t="str">
        <f t="shared" si="95"/>
        <v/>
      </c>
      <c r="J877" s="12" t="str">
        <f t="shared" ca="1" si="96"/>
        <v/>
      </c>
    </row>
    <row r="878" spans="1:10" x14ac:dyDescent="0.2">
      <c r="A878" s="10" t="str">
        <f>IF(ISERROR(IF(A877=nper,"",A877+1))=TRUE,"",IF(A877=nper,"",A877+1))</f>
        <v/>
      </c>
      <c r="B878" s="43" t="str">
        <f t="shared" si="97"/>
        <v/>
      </c>
      <c r="C878" s="46" t="str">
        <f>IF(A878="","",IF(OR(A878=nper,payment&gt;ROUND((1+rate)*G877,2)),ROUND((1+rate)*G877,2),payment))</f>
        <v/>
      </c>
      <c r="D878" s="28"/>
      <c r="E878" s="11" t="str">
        <f t="shared" si="91"/>
        <v/>
      </c>
      <c r="F878" s="11" t="str">
        <f t="shared" si="92"/>
        <v/>
      </c>
      <c r="G878" s="11" t="str">
        <f t="shared" si="93"/>
        <v/>
      </c>
      <c r="H878" s="12" t="str">
        <f t="shared" si="94"/>
        <v/>
      </c>
      <c r="I878" s="12" t="str">
        <f t="shared" si="95"/>
        <v/>
      </c>
      <c r="J878" s="12" t="str">
        <f t="shared" ca="1" si="96"/>
        <v/>
      </c>
    </row>
    <row r="879" spans="1:10" x14ac:dyDescent="0.2">
      <c r="A879" s="10" t="str">
        <f>IF(ISERROR(IF(A878=nper,"",A878+1))=TRUE,"",IF(A878=nper,"",A878+1))</f>
        <v/>
      </c>
      <c r="B879" s="43" t="str">
        <f t="shared" si="97"/>
        <v/>
      </c>
      <c r="C879" s="46" t="str">
        <f>IF(A879="","",IF(OR(A879=nper,payment&gt;ROUND((1+rate)*G878,2)),ROUND((1+rate)*G878,2),payment))</f>
        <v/>
      </c>
      <c r="D879" s="28"/>
      <c r="E879" s="11" t="str">
        <f t="shared" si="91"/>
        <v/>
      </c>
      <c r="F879" s="11" t="str">
        <f t="shared" si="92"/>
        <v/>
      </c>
      <c r="G879" s="11" t="str">
        <f t="shared" si="93"/>
        <v/>
      </c>
      <c r="H879" s="12" t="str">
        <f t="shared" si="94"/>
        <v/>
      </c>
      <c r="I879" s="12" t="str">
        <f t="shared" si="95"/>
        <v/>
      </c>
      <c r="J879" s="12" t="str">
        <f t="shared" ca="1" si="96"/>
        <v/>
      </c>
    </row>
    <row r="880" spans="1:10" x14ac:dyDescent="0.2">
      <c r="A880" s="10" t="str">
        <f>IF(ISERROR(IF(A879=nper,"",A879+1))=TRUE,"",IF(A879=nper,"",A879+1))</f>
        <v/>
      </c>
      <c r="B880" s="43" t="str">
        <f t="shared" si="97"/>
        <v/>
      </c>
      <c r="C880" s="46" t="str">
        <f>IF(A880="","",IF(OR(A880=nper,payment&gt;ROUND((1+rate)*G879,2)),ROUND((1+rate)*G879,2),payment))</f>
        <v/>
      </c>
      <c r="D880" s="28"/>
      <c r="E880" s="11" t="str">
        <f t="shared" si="91"/>
        <v/>
      </c>
      <c r="F880" s="11" t="str">
        <f t="shared" si="92"/>
        <v/>
      </c>
      <c r="G880" s="11" t="str">
        <f t="shared" si="93"/>
        <v/>
      </c>
      <c r="H880" s="12" t="str">
        <f t="shared" si="94"/>
        <v/>
      </c>
      <c r="I880" s="12" t="str">
        <f t="shared" si="95"/>
        <v/>
      </c>
      <c r="J880" s="12" t="str">
        <f t="shared" ca="1" si="96"/>
        <v/>
      </c>
    </row>
    <row r="881" spans="1:10" x14ac:dyDescent="0.2">
      <c r="A881" s="10" t="str">
        <f>IF(ISERROR(IF(A880=nper,"",A880+1))=TRUE,"",IF(A880=nper,"",A880+1))</f>
        <v/>
      </c>
      <c r="B881" s="43" t="str">
        <f t="shared" si="97"/>
        <v/>
      </c>
      <c r="C881" s="46" t="str">
        <f>IF(A881="","",IF(OR(A881=nper,payment&gt;ROUND((1+rate)*G880,2)),ROUND((1+rate)*G880,2),payment))</f>
        <v/>
      </c>
      <c r="D881" s="28"/>
      <c r="E881" s="11" t="str">
        <f t="shared" si="91"/>
        <v/>
      </c>
      <c r="F881" s="11" t="str">
        <f t="shared" si="92"/>
        <v/>
      </c>
      <c r="G881" s="11" t="str">
        <f t="shared" si="93"/>
        <v/>
      </c>
      <c r="H881" s="12" t="str">
        <f t="shared" si="94"/>
        <v/>
      </c>
      <c r="I881" s="12" t="str">
        <f t="shared" si="95"/>
        <v/>
      </c>
      <c r="J881" s="12" t="str">
        <f t="shared" ca="1" si="96"/>
        <v/>
      </c>
    </row>
    <row r="882" spans="1:10" x14ac:dyDescent="0.2">
      <c r="A882" s="10" t="str">
        <f>IF(ISERROR(IF(A881=nper,"",A881+1))=TRUE,"",IF(A881=nper,"",A881+1))</f>
        <v/>
      </c>
      <c r="B882" s="43" t="str">
        <f t="shared" si="97"/>
        <v/>
      </c>
      <c r="C882" s="46" t="str">
        <f>IF(A882="","",IF(OR(A882=nper,payment&gt;ROUND((1+rate)*G881,2)),ROUND((1+rate)*G881,2),payment))</f>
        <v/>
      </c>
      <c r="D882" s="28"/>
      <c r="E882" s="11" t="str">
        <f t="shared" si="91"/>
        <v/>
      </c>
      <c r="F882" s="11" t="str">
        <f t="shared" si="92"/>
        <v/>
      </c>
      <c r="G882" s="11" t="str">
        <f t="shared" si="93"/>
        <v/>
      </c>
      <c r="H882" s="12" t="str">
        <f t="shared" si="94"/>
        <v/>
      </c>
      <c r="I882" s="12" t="str">
        <f t="shared" si="95"/>
        <v/>
      </c>
      <c r="J882" s="12" t="str">
        <f t="shared" ca="1" si="96"/>
        <v/>
      </c>
    </row>
    <row r="883" spans="1:10" x14ac:dyDescent="0.2">
      <c r="A883" s="10" t="str">
        <f>IF(ISERROR(IF(A882=nper,"",A882+1))=TRUE,"",IF(A882=nper,"",A882+1))</f>
        <v/>
      </c>
      <c r="B883" s="43" t="str">
        <f t="shared" si="97"/>
        <v/>
      </c>
      <c r="C883" s="46" t="str">
        <f>IF(A883="","",IF(OR(A883=nper,payment&gt;ROUND((1+rate)*G882,2)),ROUND((1+rate)*G882,2),payment))</f>
        <v/>
      </c>
      <c r="D883" s="28"/>
      <c r="E883" s="11" t="str">
        <f t="shared" si="91"/>
        <v/>
      </c>
      <c r="F883" s="11" t="str">
        <f t="shared" si="92"/>
        <v/>
      </c>
      <c r="G883" s="11" t="str">
        <f t="shared" si="93"/>
        <v/>
      </c>
      <c r="H883" s="12" t="str">
        <f t="shared" si="94"/>
        <v/>
      </c>
      <c r="I883" s="12" t="str">
        <f t="shared" si="95"/>
        <v/>
      </c>
      <c r="J883" s="12" t="str">
        <f t="shared" ca="1" si="96"/>
        <v/>
      </c>
    </row>
    <row r="884" spans="1:10" x14ac:dyDescent="0.2">
      <c r="A884" s="10" t="str">
        <f>IF(ISERROR(IF(A883=nper,"",A883+1))=TRUE,"",IF(A883=nper,"",A883+1))</f>
        <v/>
      </c>
      <c r="B884" s="43" t="str">
        <f t="shared" si="97"/>
        <v/>
      </c>
      <c r="C884" s="46" t="str">
        <f>IF(A884="","",IF(OR(A884=nper,payment&gt;ROUND((1+rate)*G883,2)),ROUND((1+rate)*G883,2),payment))</f>
        <v/>
      </c>
      <c r="D884" s="28"/>
      <c r="E884" s="11" t="str">
        <f t="shared" si="91"/>
        <v/>
      </c>
      <c r="F884" s="11" t="str">
        <f t="shared" si="92"/>
        <v/>
      </c>
      <c r="G884" s="11" t="str">
        <f t="shared" si="93"/>
        <v/>
      </c>
      <c r="H884" s="12" t="str">
        <f t="shared" si="94"/>
        <v/>
      </c>
      <c r="I884" s="12" t="str">
        <f t="shared" si="95"/>
        <v/>
      </c>
      <c r="J884" s="12" t="str">
        <f t="shared" ca="1" si="96"/>
        <v/>
      </c>
    </row>
    <row r="885" spans="1:10" x14ac:dyDescent="0.2">
      <c r="A885" s="10" t="str">
        <f>IF(ISERROR(IF(A884=nper,"",A884+1))=TRUE,"",IF(A884=nper,"",A884+1))</f>
        <v/>
      </c>
      <c r="B885" s="43" t="str">
        <f t="shared" si="97"/>
        <v/>
      </c>
      <c r="C885" s="46" t="str">
        <f>IF(A885="","",IF(OR(A885=nper,payment&gt;ROUND((1+rate)*G884,2)),ROUND((1+rate)*G884,2),payment))</f>
        <v/>
      </c>
      <c r="D885" s="28"/>
      <c r="E885" s="11" t="str">
        <f t="shared" si="91"/>
        <v/>
      </c>
      <c r="F885" s="11" t="str">
        <f t="shared" si="92"/>
        <v/>
      </c>
      <c r="G885" s="11" t="str">
        <f t="shared" si="93"/>
        <v/>
      </c>
      <c r="H885" s="12" t="str">
        <f t="shared" si="94"/>
        <v/>
      </c>
      <c r="I885" s="12" t="str">
        <f t="shared" si="95"/>
        <v/>
      </c>
      <c r="J885" s="12" t="str">
        <f t="shared" ca="1" si="96"/>
        <v/>
      </c>
    </row>
    <row r="886" spans="1:10" x14ac:dyDescent="0.2">
      <c r="A886" s="10" t="str">
        <f>IF(ISERROR(IF(A885=nper,"",A885+1))=TRUE,"",IF(A885=nper,"",A885+1))</f>
        <v/>
      </c>
      <c r="B886" s="43" t="str">
        <f t="shared" si="97"/>
        <v/>
      </c>
      <c r="C886" s="46" t="str">
        <f>IF(A886="","",IF(OR(A886=nper,payment&gt;ROUND((1+rate)*G885,2)),ROUND((1+rate)*G885,2),payment))</f>
        <v/>
      </c>
      <c r="D886" s="28"/>
      <c r="E886" s="11" t="str">
        <f t="shared" si="91"/>
        <v/>
      </c>
      <c r="F886" s="11" t="str">
        <f t="shared" si="92"/>
        <v/>
      </c>
      <c r="G886" s="11" t="str">
        <f t="shared" si="93"/>
        <v/>
      </c>
      <c r="H886" s="12" t="str">
        <f t="shared" si="94"/>
        <v/>
      </c>
      <c r="I886" s="12" t="str">
        <f t="shared" si="95"/>
        <v/>
      </c>
      <c r="J886" s="12" t="str">
        <f t="shared" ca="1" si="96"/>
        <v/>
      </c>
    </row>
    <row r="887" spans="1:10" x14ac:dyDescent="0.2">
      <c r="A887" s="10" t="str">
        <f>IF(ISERROR(IF(A886=nper,"",A886+1))=TRUE,"",IF(A886=nper,"",A886+1))</f>
        <v/>
      </c>
      <c r="B887" s="43" t="str">
        <f t="shared" si="97"/>
        <v/>
      </c>
      <c r="C887" s="46" t="str">
        <f>IF(A887="","",IF(OR(A887=nper,payment&gt;ROUND((1+rate)*G886,2)),ROUND((1+rate)*G886,2),payment))</f>
        <v/>
      </c>
      <c r="D887" s="28"/>
      <c r="E887" s="11" t="str">
        <f t="shared" si="91"/>
        <v/>
      </c>
      <c r="F887" s="11" t="str">
        <f t="shared" si="92"/>
        <v/>
      </c>
      <c r="G887" s="11" t="str">
        <f t="shared" si="93"/>
        <v/>
      </c>
      <c r="H887" s="12" t="str">
        <f t="shared" si="94"/>
        <v/>
      </c>
      <c r="I887" s="12" t="str">
        <f t="shared" si="95"/>
        <v/>
      </c>
      <c r="J887" s="12" t="str">
        <f t="shared" ca="1" si="96"/>
        <v/>
      </c>
    </row>
    <row r="888" spans="1:10" x14ac:dyDescent="0.2">
      <c r="A888" s="10" t="str">
        <f>IF(ISERROR(IF(A887=nper,"",A887+1))=TRUE,"",IF(A887=nper,"",A887+1))</f>
        <v/>
      </c>
      <c r="B888" s="43" t="str">
        <f t="shared" si="97"/>
        <v/>
      </c>
      <c r="C888" s="46" t="str">
        <f>IF(A888="","",IF(OR(A888=nper,payment&gt;ROUND((1+rate)*G887,2)),ROUND((1+rate)*G887,2),payment))</f>
        <v/>
      </c>
      <c r="D888" s="28"/>
      <c r="E888" s="11" t="str">
        <f t="shared" si="91"/>
        <v/>
      </c>
      <c r="F888" s="11" t="str">
        <f t="shared" si="92"/>
        <v/>
      </c>
      <c r="G888" s="11" t="str">
        <f t="shared" si="93"/>
        <v/>
      </c>
      <c r="H888" s="12" t="str">
        <f t="shared" si="94"/>
        <v/>
      </c>
      <c r="I888" s="12" t="str">
        <f t="shared" si="95"/>
        <v/>
      </c>
      <c r="J888" s="12" t="str">
        <f t="shared" ca="1" si="96"/>
        <v/>
      </c>
    </row>
    <row r="889" spans="1:10" x14ac:dyDescent="0.2">
      <c r="A889" s="10" t="str">
        <f>IF(ISERROR(IF(A888=nper,"",A888+1))=TRUE,"",IF(A888=nper,"",A888+1))</f>
        <v/>
      </c>
      <c r="B889" s="43" t="str">
        <f t="shared" si="97"/>
        <v/>
      </c>
      <c r="C889" s="46" t="str">
        <f>IF(A889="","",IF(OR(A889=nper,payment&gt;ROUND((1+rate)*G888,2)),ROUND((1+rate)*G888,2),payment))</f>
        <v/>
      </c>
      <c r="D889" s="28"/>
      <c r="E889" s="11" t="str">
        <f t="shared" si="91"/>
        <v/>
      </c>
      <c r="F889" s="11" t="str">
        <f t="shared" si="92"/>
        <v/>
      </c>
      <c r="G889" s="11" t="str">
        <f t="shared" si="93"/>
        <v/>
      </c>
      <c r="H889" s="12" t="str">
        <f t="shared" si="94"/>
        <v/>
      </c>
      <c r="I889" s="12" t="str">
        <f t="shared" si="95"/>
        <v/>
      </c>
      <c r="J889" s="12" t="str">
        <f t="shared" ca="1" si="96"/>
        <v/>
      </c>
    </row>
    <row r="890" spans="1:10" x14ac:dyDescent="0.2">
      <c r="A890" s="10" t="str">
        <f>IF(ISERROR(IF(A889=nper,"",A889+1))=TRUE,"",IF(A889=nper,"",A889+1))</f>
        <v/>
      </c>
      <c r="B890" s="43" t="str">
        <f t="shared" si="97"/>
        <v/>
      </c>
      <c r="C890" s="46" t="str">
        <f>IF(A890="","",IF(OR(A890=nper,payment&gt;ROUND((1+rate)*G889,2)),ROUND((1+rate)*G889,2),payment))</f>
        <v/>
      </c>
      <c r="D890" s="28"/>
      <c r="E890" s="11" t="str">
        <f t="shared" si="91"/>
        <v/>
      </c>
      <c r="F890" s="11" t="str">
        <f t="shared" si="92"/>
        <v/>
      </c>
      <c r="G890" s="11" t="str">
        <f t="shared" si="93"/>
        <v/>
      </c>
      <c r="H890" s="12" t="str">
        <f t="shared" si="94"/>
        <v/>
      </c>
      <c r="I890" s="12" t="str">
        <f t="shared" si="95"/>
        <v/>
      </c>
      <c r="J890" s="12" t="str">
        <f t="shared" ca="1" si="96"/>
        <v/>
      </c>
    </row>
    <row r="891" spans="1:10" x14ac:dyDescent="0.2">
      <c r="A891" s="10" t="str">
        <f>IF(ISERROR(IF(A890=nper,"",A890+1))=TRUE,"",IF(A890=nper,"",A890+1))</f>
        <v/>
      </c>
      <c r="B891" s="43" t="str">
        <f t="shared" si="97"/>
        <v/>
      </c>
      <c r="C891" s="46" t="str">
        <f>IF(A891="","",IF(OR(A891=nper,payment&gt;ROUND((1+rate)*G890,2)),ROUND((1+rate)*G890,2),payment))</f>
        <v/>
      </c>
      <c r="D891" s="28"/>
      <c r="E891" s="11" t="str">
        <f t="shared" si="91"/>
        <v/>
      </c>
      <c r="F891" s="11" t="str">
        <f t="shared" si="92"/>
        <v/>
      </c>
      <c r="G891" s="11" t="str">
        <f t="shared" si="93"/>
        <v/>
      </c>
      <c r="H891" s="12" t="str">
        <f t="shared" si="94"/>
        <v/>
      </c>
      <c r="I891" s="12" t="str">
        <f t="shared" si="95"/>
        <v/>
      </c>
      <c r="J891" s="12" t="str">
        <f t="shared" ca="1" si="96"/>
        <v/>
      </c>
    </row>
    <row r="892" spans="1:10" x14ac:dyDescent="0.2">
      <c r="A892" s="10" t="str">
        <f>IF(ISERROR(IF(A891=nper,"",A891+1))=TRUE,"",IF(A891=nper,"",A891+1))</f>
        <v/>
      </c>
      <c r="B892" s="43" t="str">
        <f t="shared" si="97"/>
        <v/>
      </c>
      <c r="C892" s="46" t="str">
        <f>IF(A892="","",IF(OR(A892=nper,payment&gt;ROUND((1+rate)*G891,2)),ROUND((1+rate)*G891,2),payment))</f>
        <v/>
      </c>
      <c r="D892" s="28"/>
      <c r="E892" s="11" t="str">
        <f t="shared" si="91"/>
        <v/>
      </c>
      <c r="F892" s="11" t="str">
        <f t="shared" si="92"/>
        <v/>
      </c>
      <c r="G892" s="11" t="str">
        <f t="shared" si="93"/>
        <v/>
      </c>
      <c r="H892" s="12" t="str">
        <f t="shared" si="94"/>
        <v/>
      </c>
      <c r="I892" s="12" t="str">
        <f t="shared" si="95"/>
        <v/>
      </c>
      <c r="J892" s="12" t="str">
        <f t="shared" ca="1" si="96"/>
        <v/>
      </c>
    </row>
    <row r="893" spans="1:10" x14ac:dyDescent="0.2">
      <c r="A893" s="10" t="str">
        <f>IF(ISERROR(IF(A892=nper,"",A892+1))=TRUE,"",IF(A892=nper,"",A892+1))</f>
        <v/>
      </c>
      <c r="B893" s="43" t="str">
        <f t="shared" si="97"/>
        <v/>
      </c>
      <c r="C893" s="46" t="str">
        <f>IF(A893="","",IF(OR(A893=nper,payment&gt;ROUND((1+rate)*G892,2)),ROUND((1+rate)*G892,2),payment))</f>
        <v/>
      </c>
      <c r="D893" s="28"/>
      <c r="E893" s="11" t="str">
        <f t="shared" si="91"/>
        <v/>
      </c>
      <c r="F893" s="11" t="str">
        <f t="shared" si="92"/>
        <v/>
      </c>
      <c r="G893" s="11" t="str">
        <f t="shared" si="93"/>
        <v/>
      </c>
      <c r="H893" s="12" t="str">
        <f t="shared" si="94"/>
        <v/>
      </c>
      <c r="I893" s="12" t="str">
        <f t="shared" si="95"/>
        <v/>
      </c>
      <c r="J893" s="12" t="str">
        <f t="shared" ca="1" si="96"/>
        <v/>
      </c>
    </row>
    <row r="894" spans="1:10" x14ac:dyDescent="0.2">
      <c r="A894" s="10" t="str">
        <f>IF(ISERROR(IF(A893=nper,"",A893+1))=TRUE,"",IF(A893=nper,"",A893+1))</f>
        <v/>
      </c>
      <c r="B894" s="43" t="str">
        <f t="shared" si="97"/>
        <v/>
      </c>
      <c r="C894" s="46" t="str">
        <f>IF(A894="","",IF(OR(A894=nper,payment&gt;ROUND((1+rate)*G893,2)),ROUND((1+rate)*G893,2),payment))</f>
        <v/>
      </c>
      <c r="D894" s="28"/>
      <c r="E894" s="11" t="str">
        <f t="shared" si="91"/>
        <v/>
      </c>
      <c r="F894" s="11" t="str">
        <f t="shared" si="92"/>
        <v/>
      </c>
      <c r="G894" s="11" t="str">
        <f t="shared" si="93"/>
        <v/>
      </c>
      <c r="H894" s="12" t="str">
        <f t="shared" si="94"/>
        <v/>
      </c>
      <c r="I894" s="12" t="str">
        <f t="shared" si="95"/>
        <v/>
      </c>
      <c r="J894" s="12" t="str">
        <f t="shared" ca="1" si="96"/>
        <v/>
      </c>
    </row>
    <row r="895" spans="1:10" x14ac:dyDescent="0.2">
      <c r="A895" s="10" t="str">
        <f>IF(ISERROR(IF(A894=nper,"",A894+1))=TRUE,"",IF(A894=nper,"",A894+1))</f>
        <v/>
      </c>
      <c r="B895" s="43" t="str">
        <f t="shared" si="97"/>
        <v/>
      </c>
      <c r="C895" s="46" t="str">
        <f>IF(A895="","",IF(OR(A895=nper,payment&gt;ROUND((1+rate)*G894,2)),ROUND((1+rate)*G894,2),payment))</f>
        <v/>
      </c>
      <c r="D895" s="28"/>
      <c r="E895" s="11" t="str">
        <f t="shared" si="91"/>
        <v/>
      </c>
      <c r="F895" s="11" t="str">
        <f t="shared" si="92"/>
        <v/>
      </c>
      <c r="G895" s="11" t="str">
        <f t="shared" si="93"/>
        <v/>
      </c>
      <c r="H895" s="12" t="str">
        <f t="shared" si="94"/>
        <v/>
      </c>
      <c r="I895" s="12" t="str">
        <f t="shared" si="95"/>
        <v/>
      </c>
      <c r="J895" s="12" t="str">
        <f t="shared" ca="1" si="96"/>
        <v/>
      </c>
    </row>
    <row r="896" spans="1:10" x14ac:dyDescent="0.2">
      <c r="A896" s="10" t="str">
        <f>IF(ISERROR(IF(A895=nper,"",A895+1))=TRUE,"",IF(A895=nper,"",A895+1))</f>
        <v/>
      </c>
      <c r="B896" s="43" t="str">
        <f t="shared" si="97"/>
        <v/>
      </c>
      <c r="C896" s="46" t="str">
        <f>IF(A896="","",IF(OR(A896=nper,payment&gt;ROUND((1+rate)*G895,2)),ROUND((1+rate)*G895,2),payment))</f>
        <v/>
      </c>
      <c r="D896" s="28"/>
      <c r="E896" s="11" t="str">
        <f t="shared" si="91"/>
        <v/>
      </c>
      <c r="F896" s="11" t="str">
        <f t="shared" si="92"/>
        <v/>
      </c>
      <c r="G896" s="11" t="str">
        <f t="shared" si="93"/>
        <v/>
      </c>
      <c r="H896" s="12" t="str">
        <f t="shared" si="94"/>
        <v/>
      </c>
      <c r="I896" s="12" t="str">
        <f t="shared" si="95"/>
        <v/>
      </c>
      <c r="J896" s="12" t="str">
        <f t="shared" ca="1" si="96"/>
        <v/>
      </c>
    </row>
    <row r="897" spans="1:10" x14ac:dyDescent="0.2">
      <c r="A897" s="10" t="str">
        <f>IF(ISERROR(IF(A896=nper,"",A896+1))=TRUE,"",IF(A896=nper,"",A896+1))</f>
        <v/>
      </c>
      <c r="B897" s="43" t="str">
        <f t="shared" si="97"/>
        <v/>
      </c>
      <c r="C897" s="46" t="str">
        <f>IF(A897="","",IF(OR(A897=nper,payment&gt;ROUND((1+rate)*G896,2)),ROUND((1+rate)*G896,2),payment))</f>
        <v/>
      </c>
      <c r="D897" s="28"/>
      <c r="E897" s="11" t="str">
        <f t="shared" si="91"/>
        <v/>
      </c>
      <c r="F897" s="11" t="str">
        <f t="shared" si="92"/>
        <v/>
      </c>
      <c r="G897" s="11" t="str">
        <f t="shared" si="93"/>
        <v/>
      </c>
      <c r="H897" s="12" t="str">
        <f t="shared" si="94"/>
        <v/>
      </c>
      <c r="I897" s="12" t="str">
        <f t="shared" si="95"/>
        <v/>
      </c>
      <c r="J897" s="12" t="str">
        <f t="shared" ca="1" si="96"/>
        <v/>
      </c>
    </row>
    <row r="898" spans="1:10" x14ac:dyDescent="0.2">
      <c r="A898" s="10" t="str">
        <f>IF(ISERROR(IF(A897=nper,"",A897+1))=TRUE,"",IF(A897=nper,"",A897+1))</f>
        <v/>
      </c>
      <c r="B898" s="43" t="str">
        <f t="shared" si="97"/>
        <v/>
      </c>
      <c r="C898" s="46" t="str">
        <f>IF(A898="","",IF(OR(A898=nper,payment&gt;ROUND((1+rate)*G897,2)),ROUND((1+rate)*G897,2),payment))</f>
        <v/>
      </c>
      <c r="D898" s="28"/>
      <c r="E898" s="11" t="str">
        <f t="shared" si="91"/>
        <v/>
      </c>
      <c r="F898" s="11" t="str">
        <f t="shared" si="92"/>
        <v/>
      </c>
      <c r="G898" s="11" t="str">
        <f t="shared" si="93"/>
        <v/>
      </c>
      <c r="H898" s="12" t="str">
        <f t="shared" si="94"/>
        <v/>
      </c>
      <c r="I898" s="12" t="str">
        <f t="shared" si="95"/>
        <v/>
      </c>
      <c r="J898" s="12" t="str">
        <f t="shared" ca="1" si="96"/>
        <v/>
      </c>
    </row>
    <row r="899" spans="1:10" x14ac:dyDescent="0.2">
      <c r="A899" s="10" t="str">
        <f>IF(ISERROR(IF(A898=nper,"",A898+1))=TRUE,"",IF(A898=nper,"",A898+1))</f>
        <v/>
      </c>
      <c r="B899" s="43" t="str">
        <f t="shared" si="97"/>
        <v/>
      </c>
      <c r="C899" s="46" t="str">
        <f>IF(A899="","",IF(OR(A899=nper,payment&gt;ROUND((1+rate)*G898,2)),ROUND((1+rate)*G898,2),payment))</f>
        <v/>
      </c>
      <c r="D899" s="28"/>
      <c r="E899" s="11" t="str">
        <f t="shared" si="91"/>
        <v/>
      </c>
      <c r="F899" s="11" t="str">
        <f t="shared" si="92"/>
        <v/>
      </c>
      <c r="G899" s="11" t="str">
        <f t="shared" si="93"/>
        <v/>
      </c>
      <c r="H899" s="12" t="str">
        <f t="shared" si="94"/>
        <v/>
      </c>
      <c r="I899" s="12" t="str">
        <f t="shared" si="95"/>
        <v/>
      </c>
      <c r="J899" s="12" t="str">
        <f t="shared" ca="1" si="96"/>
        <v/>
      </c>
    </row>
    <row r="900" spans="1:10" x14ac:dyDescent="0.2">
      <c r="A900" s="10" t="str">
        <f>IF(ISERROR(IF(A899=nper,"",A899+1))=TRUE,"",IF(A899=nper,"",A899+1))</f>
        <v/>
      </c>
      <c r="B900" s="43" t="str">
        <f t="shared" si="97"/>
        <v/>
      </c>
      <c r="C900" s="46" t="str">
        <f>IF(A900="","",IF(OR(A900=nper,payment&gt;ROUND((1+rate)*G899,2)),ROUND((1+rate)*G899,2),payment))</f>
        <v/>
      </c>
      <c r="D900" s="28"/>
      <c r="E900" s="11" t="str">
        <f t="shared" si="91"/>
        <v/>
      </c>
      <c r="F900" s="11" t="str">
        <f t="shared" si="92"/>
        <v/>
      </c>
      <c r="G900" s="11" t="str">
        <f t="shared" si="93"/>
        <v/>
      </c>
      <c r="H900" s="12" t="str">
        <f t="shared" si="94"/>
        <v/>
      </c>
      <c r="I900" s="12" t="str">
        <f t="shared" si="95"/>
        <v/>
      </c>
      <c r="J900" s="12" t="str">
        <f t="shared" ca="1" si="96"/>
        <v/>
      </c>
    </row>
    <row r="901" spans="1:10" x14ac:dyDescent="0.2">
      <c r="A901" s="10" t="str">
        <f>IF(ISERROR(IF(A900=nper,"",A900+1))=TRUE,"",IF(A900=nper,"",A900+1))</f>
        <v/>
      </c>
      <c r="B901" s="43" t="str">
        <f t="shared" si="97"/>
        <v/>
      </c>
      <c r="C901" s="46" t="str">
        <f>IF(A901="","",IF(OR(A901=nper,payment&gt;ROUND((1+rate)*G900,2)),ROUND((1+rate)*G900,2),payment))</f>
        <v/>
      </c>
      <c r="D901" s="28"/>
      <c r="E901" s="11" t="str">
        <f t="shared" si="91"/>
        <v/>
      </c>
      <c r="F901" s="11" t="str">
        <f t="shared" si="92"/>
        <v/>
      </c>
      <c r="G901" s="11" t="str">
        <f t="shared" si="93"/>
        <v/>
      </c>
      <c r="H901" s="12" t="str">
        <f t="shared" si="94"/>
        <v/>
      </c>
      <c r="I901" s="12" t="str">
        <f t="shared" si="95"/>
        <v/>
      </c>
      <c r="J901" s="12" t="str">
        <f t="shared" ca="1" si="96"/>
        <v/>
      </c>
    </row>
    <row r="902" spans="1:10" x14ac:dyDescent="0.2">
      <c r="A902" s="10" t="str">
        <f>IF(ISERROR(IF(A901=nper,"",A901+1))=TRUE,"",IF(A901=nper,"",A901+1))</f>
        <v/>
      </c>
      <c r="B902" s="43" t="str">
        <f t="shared" si="97"/>
        <v/>
      </c>
      <c r="C902" s="46" t="str">
        <f>IF(A902="","",IF(OR(A902=nper,payment&gt;ROUND((1+rate)*G901,2)),ROUND((1+rate)*G901,2),payment))</f>
        <v/>
      </c>
      <c r="D902" s="28"/>
      <c r="E902" s="11" t="str">
        <f t="shared" si="91"/>
        <v/>
      </c>
      <c r="F902" s="11" t="str">
        <f t="shared" si="92"/>
        <v/>
      </c>
      <c r="G902" s="11" t="str">
        <f t="shared" si="93"/>
        <v/>
      </c>
      <c r="H902" s="12" t="str">
        <f t="shared" si="94"/>
        <v/>
      </c>
      <c r="I902" s="12" t="str">
        <f t="shared" si="95"/>
        <v/>
      </c>
      <c r="J902" s="12" t="str">
        <f t="shared" ca="1" si="96"/>
        <v/>
      </c>
    </row>
    <row r="903" spans="1:10" x14ac:dyDescent="0.2">
      <c r="A903" s="10" t="str">
        <f>IF(ISERROR(IF(A902=nper,"",A902+1))=TRUE,"",IF(A902=nper,"",A902+1))</f>
        <v/>
      </c>
      <c r="B903" s="43" t="str">
        <f t="shared" si="97"/>
        <v/>
      </c>
      <c r="C903" s="46" t="str">
        <f>IF(A903="","",IF(OR(A903=nper,payment&gt;ROUND((1+rate)*G902,2)),ROUND((1+rate)*G902,2),payment))</f>
        <v/>
      </c>
      <c r="D903" s="28"/>
      <c r="E903" s="11" t="str">
        <f t="shared" si="91"/>
        <v/>
      </c>
      <c r="F903" s="11" t="str">
        <f t="shared" si="92"/>
        <v/>
      </c>
      <c r="G903" s="11" t="str">
        <f t="shared" si="93"/>
        <v/>
      </c>
      <c r="H903" s="12" t="str">
        <f t="shared" si="94"/>
        <v/>
      </c>
      <c r="I903" s="12" t="str">
        <f t="shared" si="95"/>
        <v/>
      </c>
      <c r="J903" s="12" t="str">
        <f t="shared" ca="1" si="96"/>
        <v/>
      </c>
    </row>
    <row r="904" spans="1:10" x14ac:dyDescent="0.2">
      <c r="A904" s="10" t="str">
        <f>IF(ISERROR(IF(A903=nper,"",A903+1))=TRUE,"",IF(A903=nper,"",A903+1))</f>
        <v/>
      </c>
      <c r="B904" s="43" t="str">
        <f t="shared" si="97"/>
        <v/>
      </c>
      <c r="C904" s="46" t="str">
        <f>IF(A904="","",IF(OR(A904=nper,payment&gt;ROUND((1+rate)*G903,2)),ROUND((1+rate)*G903,2),payment))</f>
        <v/>
      </c>
      <c r="D904" s="28"/>
      <c r="E904" s="11" t="str">
        <f t="shared" si="91"/>
        <v/>
      </c>
      <c r="F904" s="11" t="str">
        <f t="shared" si="92"/>
        <v/>
      </c>
      <c r="G904" s="11" t="str">
        <f t="shared" si="93"/>
        <v/>
      </c>
      <c r="H904" s="12" t="str">
        <f t="shared" si="94"/>
        <v/>
      </c>
      <c r="I904" s="12" t="str">
        <f t="shared" si="95"/>
        <v/>
      </c>
      <c r="J904" s="12" t="str">
        <f t="shared" ca="1" si="96"/>
        <v/>
      </c>
    </row>
    <row r="905" spans="1:10" x14ac:dyDescent="0.2">
      <c r="A905" s="10" t="str">
        <f>IF(ISERROR(IF(A904=nper,"",A904+1))=TRUE,"",IF(A904=nper,"",A904+1))</f>
        <v/>
      </c>
      <c r="B905" s="43" t="str">
        <f t="shared" si="97"/>
        <v/>
      </c>
      <c r="C905" s="46" t="str">
        <f>IF(A905="","",IF(OR(A905=nper,payment&gt;ROUND((1+rate)*G904,2)),ROUND((1+rate)*G904,2),payment))</f>
        <v/>
      </c>
      <c r="D905" s="28"/>
      <c r="E905" s="11" t="str">
        <f t="shared" si="91"/>
        <v/>
      </c>
      <c r="F905" s="11" t="str">
        <f t="shared" si="92"/>
        <v/>
      </c>
      <c r="G905" s="11" t="str">
        <f t="shared" si="93"/>
        <v/>
      </c>
      <c r="H905" s="12" t="str">
        <f t="shared" si="94"/>
        <v/>
      </c>
      <c r="I905" s="12" t="str">
        <f t="shared" si="95"/>
        <v/>
      </c>
      <c r="J905" s="12" t="str">
        <f t="shared" ca="1" si="96"/>
        <v/>
      </c>
    </row>
    <row r="906" spans="1:10" x14ac:dyDescent="0.2">
      <c r="A906" s="10" t="str">
        <f>IF(ISERROR(IF(A905=nper,"",A905+1))=TRUE,"",IF(A905=nper,"",A905+1))</f>
        <v/>
      </c>
      <c r="B906" s="43" t="str">
        <f t="shared" si="97"/>
        <v/>
      </c>
      <c r="C906" s="46" t="str">
        <f>IF(A906="","",IF(OR(A906=nper,payment&gt;ROUND((1+rate)*G905,2)),ROUND((1+rate)*G905,2),payment))</f>
        <v/>
      </c>
      <c r="D906" s="28"/>
      <c r="E906" s="11" t="str">
        <f t="shared" si="91"/>
        <v/>
      </c>
      <c r="F906" s="11" t="str">
        <f t="shared" si="92"/>
        <v/>
      </c>
      <c r="G906" s="11" t="str">
        <f t="shared" si="93"/>
        <v/>
      </c>
      <c r="H906" s="12" t="str">
        <f t="shared" si="94"/>
        <v/>
      </c>
      <c r="I906" s="12" t="str">
        <f t="shared" si="95"/>
        <v/>
      </c>
      <c r="J906" s="12" t="str">
        <f t="shared" ca="1" si="96"/>
        <v/>
      </c>
    </row>
    <row r="907" spans="1:10" x14ac:dyDescent="0.2">
      <c r="A907" s="10" t="str">
        <f>IF(ISERROR(IF(A906=nper,"",A906+1))=TRUE,"",IF(A906=nper,"",A906+1))</f>
        <v/>
      </c>
      <c r="B907" s="43" t="str">
        <f t="shared" si="97"/>
        <v/>
      </c>
      <c r="C907" s="46" t="str">
        <f>IF(A907="","",IF(OR(A907=nper,payment&gt;ROUND((1+rate)*G906,2)),ROUND((1+rate)*G906,2),payment))</f>
        <v/>
      </c>
      <c r="D907" s="28"/>
      <c r="E907" s="11" t="str">
        <f t="shared" ref="E907:E970" si="98">IF(A907="","",ROUND(rate*G906,2))</f>
        <v/>
      </c>
      <c r="F907" s="11" t="str">
        <f t="shared" si="92"/>
        <v/>
      </c>
      <c r="G907" s="11" t="str">
        <f t="shared" si="93"/>
        <v/>
      </c>
      <c r="H907" s="12" t="str">
        <f t="shared" si="94"/>
        <v/>
      </c>
      <c r="I907" s="12" t="str">
        <f t="shared" si="95"/>
        <v/>
      </c>
      <c r="J907" s="12" t="str">
        <f t="shared" ca="1" si="96"/>
        <v/>
      </c>
    </row>
    <row r="908" spans="1:10" x14ac:dyDescent="0.2">
      <c r="A908" s="10" t="str">
        <f>IF(ISERROR(IF(A907=nper,"",A907+1))=TRUE,"",IF(A907=nper,"",A907+1))</f>
        <v/>
      </c>
      <c r="B908" s="43" t="str">
        <f t="shared" si="97"/>
        <v/>
      </c>
      <c r="C908" s="46" t="str">
        <f>IF(A908="","",IF(OR(A908=nper,payment&gt;ROUND((1+rate)*G907,2)),ROUND((1+rate)*G907,2),payment))</f>
        <v/>
      </c>
      <c r="D908" s="28"/>
      <c r="E908" s="11" t="str">
        <f t="shared" si="98"/>
        <v/>
      </c>
      <c r="F908" s="11" t="str">
        <f t="shared" ref="F908:F971" si="99">IF(A908="","",C908-(E908+D908))</f>
        <v/>
      </c>
      <c r="G908" s="11" t="str">
        <f t="shared" ref="G908:G971" si="100">IF(A908="","",G907-F908)</f>
        <v/>
      </c>
      <c r="H908" s="12" t="str">
        <f t="shared" ref="H908:H971" si="101">IF(B908="","",MONTH(B908))</f>
        <v/>
      </c>
      <c r="I908" s="12" t="str">
        <f t="shared" ref="I908:I971" si="102">IF(B908="","",YEAR(B908))</f>
        <v/>
      </c>
      <c r="J908" s="12" t="str">
        <f t="shared" ref="J908:J971" ca="1" si="103">IF(A908="","",IF(B908&lt;=TODAY(),"include","not include"))</f>
        <v/>
      </c>
    </row>
    <row r="909" spans="1:10" x14ac:dyDescent="0.2">
      <c r="A909" s="10" t="str">
        <f>IF(ISERROR(IF(A908=nper,"",A908+1))=TRUE,"",IF(A908=nper,"",A908+1))</f>
        <v/>
      </c>
      <c r="B909" s="43" t="str">
        <f t="shared" si="97"/>
        <v/>
      </c>
      <c r="C909" s="46" t="str">
        <f>IF(A909="","",IF(OR(A909=nper,payment&gt;ROUND((1+rate)*G908,2)),ROUND((1+rate)*G908,2),payment))</f>
        <v/>
      </c>
      <c r="D909" s="28"/>
      <c r="E909" s="11" t="str">
        <f t="shared" si="98"/>
        <v/>
      </c>
      <c r="F909" s="11" t="str">
        <f t="shared" si="99"/>
        <v/>
      </c>
      <c r="G909" s="11" t="str">
        <f t="shared" si="100"/>
        <v/>
      </c>
      <c r="H909" s="12" t="str">
        <f t="shared" si="101"/>
        <v/>
      </c>
      <c r="I909" s="12" t="str">
        <f t="shared" si="102"/>
        <v/>
      </c>
      <c r="J909" s="12" t="str">
        <f t="shared" ca="1" si="103"/>
        <v/>
      </c>
    </row>
    <row r="910" spans="1:10" x14ac:dyDescent="0.2">
      <c r="A910" s="10" t="str">
        <f>IF(ISERROR(IF(A909=nper,"",A909+1))=TRUE,"",IF(A909=nper,"",A909+1))</f>
        <v/>
      </c>
      <c r="B910" s="43" t="str">
        <f t="shared" ref="B910:B973" si="104">IF(A910="","",IF($H$4="Weekly",B909+7,IF($H$4="Bi-Weekly",B909+14,IF($H$4="Monthly",EDATE(B909,1),IF($H$4="Bi-Monthly",EDATE(B909,2),IF($H$4="Quarterly",EDATE(B909,3),IF($H$4="Semi-Annually",EDATE(B909,6),IF($H$4="Annually",EDATE(B909,12),IF($H$4="Semi-Monthly",DATE(YEAR(B909),MONTH(B909)+1,15*(DAY(B909)&lt;&gt;15)),2)))))))))</f>
        <v/>
      </c>
      <c r="C910" s="46" t="str">
        <f>IF(A910="","",IF(OR(A910=nper,payment&gt;ROUND((1+rate)*G909,2)),ROUND((1+rate)*G909,2),payment))</f>
        <v/>
      </c>
      <c r="D910" s="28"/>
      <c r="E910" s="11" t="str">
        <f t="shared" si="98"/>
        <v/>
      </c>
      <c r="F910" s="11" t="str">
        <f t="shared" si="99"/>
        <v/>
      </c>
      <c r="G910" s="11" t="str">
        <f t="shared" si="100"/>
        <v/>
      </c>
      <c r="H910" s="12" t="str">
        <f t="shared" si="101"/>
        <v/>
      </c>
      <c r="I910" s="12" t="str">
        <f t="shared" si="102"/>
        <v/>
      </c>
      <c r="J910" s="12" t="str">
        <f t="shared" ca="1" si="103"/>
        <v/>
      </c>
    </row>
    <row r="911" spans="1:10" x14ac:dyDescent="0.2">
      <c r="A911" s="10" t="str">
        <f>IF(ISERROR(IF(A910=nper,"",A910+1))=TRUE,"",IF(A910=nper,"",A910+1))</f>
        <v/>
      </c>
      <c r="B911" s="43" t="str">
        <f t="shared" si="104"/>
        <v/>
      </c>
      <c r="C911" s="46" t="str">
        <f>IF(A911="","",IF(OR(A911=nper,payment&gt;ROUND((1+rate)*G910,2)),ROUND((1+rate)*G910,2),payment))</f>
        <v/>
      </c>
      <c r="D911" s="28"/>
      <c r="E911" s="11" t="str">
        <f t="shared" si="98"/>
        <v/>
      </c>
      <c r="F911" s="11" t="str">
        <f t="shared" si="99"/>
        <v/>
      </c>
      <c r="G911" s="11" t="str">
        <f t="shared" si="100"/>
        <v/>
      </c>
      <c r="H911" s="12" t="str">
        <f t="shared" si="101"/>
        <v/>
      </c>
      <c r="I911" s="12" t="str">
        <f t="shared" si="102"/>
        <v/>
      </c>
      <c r="J911" s="12" t="str">
        <f t="shared" ca="1" si="103"/>
        <v/>
      </c>
    </row>
    <row r="912" spans="1:10" x14ac:dyDescent="0.2">
      <c r="A912" s="10" t="str">
        <f>IF(ISERROR(IF(A911=nper,"",A911+1))=TRUE,"",IF(A911=nper,"",A911+1))</f>
        <v/>
      </c>
      <c r="B912" s="43" t="str">
        <f t="shared" si="104"/>
        <v/>
      </c>
      <c r="C912" s="46" t="str">
        <f>IF(A912="","",IF(OR(A912=nper,payment&gt;ROUND((1+rate)*G911,2)),ROUND((1+rate)*G911,2),payment))</f>
        <v/>
      </c>
      <c r="D912" s="28"/>
      <c r="E912" s="11" t="str">
        <f t="shared" si="98"/>
        <v/>
      </c>
      <c r="F912" s="11" t="str">
        <f t="shared" si="99"/>
        <v/>
      </c>
      <c r="G912" s="11" t="str">
        <f t="shared" si="100"/>
        <v/>
      </c>
      <c r="H912" s="12" t="str">
        <f t="shared" si="101"/>
        <v/>
      </c>
      <c r="I912" s="12" t="str">
        <f t="shared" si="102"/>
        <v/>
      </c>
      <c r="J912" s="12" t="str">
        <f t="shared" ca="1" si="103"/>
        <v/>
      </c>
    </row>
    <row r="913" spans="1:10" x14ac:dyDescent="0.2">
      <c r="A913" s="10" t="str">
        <f>IF(ISERROR(IF(A912=nper,"",A912+1))=TRUE,"",IF(A912=nper,"",A912+1))</f>
        <v/>
      </c>
      <c r="B913" s="43" t="str">
        <f t="shared" si="104"/>
        <v/>
      </c>
      <c r="C913" s="46" t="str">
        <f>IF(A913="","",IF(OR(A913=nper,payment&gt;ROUND((1+rate)*G912,2)),ROUND((1+rate)*G912,2),payment))</f>
        <v/>
      </c>
      <c r="D913" s="28"/>
      <c r="E913" s="11" t="str">
        <f t="shared" si="98"/>
        <v/>
      </c>
      <c r="F913" s="11" t="str">
        <f t="shared" si="99"/>
        <v/>
      </c>
      <c r="G913" s="11" t="str">
        <f t="shared" si="100"/>
        <v/>
      </c>
      <c r="H913" s="12" t="str">
        <f t="shared" si="101"/>
        <v/>
      </c>
      <c r="I913" s="12" t="str">
        <f t="shared" si="102"/>
        <v/>
      </c>
      <c r="J913" s="12" t="str">
        <f t="shared" ca="1" si="103"/>
        <v/>
      </c>
    </row>
    <row r="914" spans="1:10" x14ac:dyDescent="0.2">
      <c r="A914" s="10" t="str">
        <f>IF(ISERROR(IF(A913=nper,"",A913+1))=TRUE,"",IF(A913=nper,"",A913+1))</f>
        <v/>
      </c>
      <c r="B914" s="43" t="str">
        <f t="shared" si="104"/>
        <v/>
      </c>
      <c r="C914" s="46" t="str">
        <f>IF(A914="","",IF(OR(A914=nper,payment&gt;ROUND((1+rate)*G913,2)),ROUND((1+rate)*G913,2),payment))</f>
        <v/>
      </c>
      <c r="D914" s="28"/>
      <c r="E914" s="11" t="str">
        <f t="shared" si="98"/>
        <v/>
      </c>
      <c r="F914" s="11" t="str">
        <f t="shared" si="99"/>
        <v/>
      </c>
      <c r="G914" s="11" t="str">
        <f t="shared" si="100"/>
        <v/>
      </c>
      <c r="H914" s="12" t="str">
        <f t="shared" si="101"/>
        <v/>
      </c>
      <c r="I914" s="12" t="str">
        <f t="shared" si="102"/>
        <v/>
      </c>
      <c r="J914" s="12" t="str">
        <f t="shared" ca="1" si="103"/>
        <v/>
      </c>
    </row>
    <row r="915" spans="1:10" x14ac:dyDescent="0.2">
      <c r="A915" s="10" t="str">
        <f>IF(ISERROR(IF(A914=nper,"",A914+1))=TRUE,"",IF(A914=nper,"",A914+1))</f>
        <v/>
      </c>
      <c r="B915" s="43" t="str">
        <f t="shared" si="104"/>
        <v/>
      </c>
      <c r="C915" s="46" t="str">
        <f>IF(A915="","",IF(OR(A915=nper,payment&gt;ROUND((1+rate)*G914,2)),ROUND((1+rate)*G914,2),payment))</f>
        <v/>
      </c>
      <c r="D915" s="28"/>
      <c r="E915" s="11" t="str">
        <f t="shared" si="98"/>
        <v/>
      </c>
      <c r="F915" s="11" t="str">
        <f t="shared" si="99"/>
        <v/>
      </c>
      <c r="G915" s="11" t="str">
        <f t="shared" si="100"/>
        <v/>
      </c>
      <c r="H915" s="12" t="str">
        <f t="shared" si="101"/>
        <v/>
      </c>
      <c r="I915" s="12" t="str">
        <f t="shared" si="102"/>
        <v/>
      </c>
      <c r="J915" s="12" t="str">
        <f t="shared" ca="1" si="103"/>
        <v/>
      </c>
    </row>
    <row r="916" spans="1:10" x14ac:dyDescent="0.2">
      <c r="A916" s="10" t="str">
        <f>IF(ISERROR(IF(A915=nper,"",A915+1))=TRUE,"",IF(A915=nper,"",A915+1))</f>
        <v/>
      </c>
      <c r="B916" s="43" t="str">
        <f t="shared" si="104"/>
        <v/>
      </c>
      <c r="C916" s="46" t="str">
        <f>IF(A916="","",IF(OR(A916=nper,payment&gt;ROUND((1+rate)*G915,2)),ROUND((1+rate)*G915,2),payment))</f>
        <v/>
      </c>
      <c r="D916" s="28"/>
      <c r="E916" s="11" t="str">
        <f t="shared" si="98"/>
        <v/>
      </c>
      <c r="F916" s="11" t="str">
        <f t="shared" si="99"/>
        <v/>
      </c>
      <c r="G916" s="11" t="str">
        <f t="shared" si="100"/>
        <v/>
      </c>
      <c r="H916" s="12" t="str">
        <f t="shared" si="101"/>
        <v/>
      </c>
      <c r="I916" s="12" t="str">
        <f t="shared" si="102"/>
        <v/>
      </c>
      <c r="J916" s="12" t="str">
        <f t="shared" ca="1" si="103"/>
        <v/>
      </c>
    </row>
    <row r="917" spans="1:10" x14ac:dyDescent="0.2">
      <c r="A917" s="10" t="str">
        <f>IF(ISERROR(IF(A916=nper,"",A916+1))=TRUE,"",IF(A916=nper,"",A916+1))</f>
        <v/>
      </c>
      <c r="B917" s="43" t="str">
        <f t="shared" si="104"/>
        <v/>
      </c>
      <c r="C917" s="46" t="str">
        <f>IF(A917="","",IF(OR(A917=nper,payment&gt;ROUND((1+rate)*G916,2)),ROUND((1+rate)*G916,2),payment))</f>
        <v/>
      </c>
      <c r="D917" s="28"/>
      <c r="E917" s="11" t="str">
        <f t="shared" si="98"/>
        <v/>
      </c>
      <c r="F917" s="11" t="str">
        <f t="shared" si="99"/>
        <v/>
      </c>
      <c r="G917" s="11" t="str">
        <f t="shared" si="100"/>
        <v/>
      </c>
      <c r="H917" s="12" t="str">
        <f t="shared" si="101"/>
        <v/>
      </c>
      <c r="I917" s="12" t="str">
        <f t="shared" si="102"/>
        <v/>
      </c>
      <c r="J917" s="12" t="str">
        <f t="shared" ca="1" si="103"/>
        <v/>
      </c>
    </row>
    <row r="918" spans="1:10" x14ac:dyDescent="0.2">
      <c r="A918" s="10" t="str">
        <f>IF(ISERROR(IF(A917=nper,"",A917+1))=TRUE,"",IF(A917=nper,"",A917+1))</f>
        <v/>
      </c>
      <c r="B918" s="43" t="str">
        <f t="shared" si="104"/>
        <v/>
      </c>
      <c r="C918" s="46" t="str">
        <f>IF(A918="","",IF(OR(A918=nper,payment&gt;ROUND((1+rate)*G917,2)),ROUND((1+rate)*G917,2),payment))</f>
        <v/>
      </c>
      <c r="D918" s="28"/>
      <c r="E918" s="11" t="str">
        <f t="shared" si="98"/>
        <v/>
      </c>
      <c r="F918" s="11" t="str">
        <f t="shared" si="99"/>
        <v/>
      </c>
      <c r="G918" s="11" t="str">
        <f t="shared" si="100"/>
        <v/>
      </c>
      <c r="H918" s="12" t="str">
        <f t="shared" si="101"/>
        <v/>
      </c>
      <c r="I918" s="12" t="str">
        <f t="shared" si="102"/>
        <v/>
      </c>
      <c r="J918" s="12" t="str">
        <f t="shared" ca="1" si="103"/>
        <v/>
      </c>
    </row>
    <row r="919" spans="1:10" x14ac:dyDescent="0.2">
      <c r="A919" s="10" t="str">
        <f>IF(ISERROR(IF(A918=nper,"",A918+1))=TRUE,"",IF(A918=nper,"",A918+1))</f>
        <v/>
      </c>
      <c r="B919" s="43" t="str">
        <f t="shared" si="104"/>
        <v/>
      </c>
      <c r="C919" s="46" t="str">
        <f>IF(A919="","",IF(OR(A919=nper,payment&gt;ROUND((1+rate)*G918,2)),ROUND((1+rate)*G918,2),payment))</f>
        <v/>
      </c>
      <c r="D919" s="28"/>
      <c r="E919" s="11" t="str">
        <f t="shared" si="98"/>
        <v/>
      </c>
      <c r="F919" s="11" t="str">
        <f t="shared" si="99"/>
        <v/>
      </c>
      <c r="G919" s="11" t="str">
        <f t="shared" si="100"/>
        <v/>
      </c>
      <c r="H919" s="12" t="str">
        <f t="shared" si="101"/>
        <v/>
      </c>
      <c r="I919" s="12" t="str">
        <f t="shared" si="102"/>
        <v/>
      </c>
      <c r="J919" s="12" t="str">
        <f t="shared" ca="1" si="103"/>
        <v/>
      </c>
    </row>
    <row r="920" spans="1:10" x14ac:dyDescent="0.2">
      <c r="A920" s="10" t="str">
        <f>IF(ISERROR(IF(A919=nper,"",A919+1))=TRUE,"",IF(A919=nper,"",A919+1))</f>
        <v/>
      </c>
      <c r="B920" s="43" t="str">
        <f t="shared" si="104"/>
        <v/>
      </c>
      <c r="C920" s="46" t="str">
        <f>IF(A920="","",IF(OR(A920=nper,payment&gt;ROUND((1+rate)*G919,2)),ROUND((1+rate)*G919,2),payment))</f>
        <v/>
      </c>
      <c r="D920" s="28"/>
      <c r="E920" s="11" t="str">
        <f t="shared" si="98"/>
        <v/>
      </c>
      <c r="F920" s="11" t="str">
        <f t="shared" si="99"/>
        <v/>
      </c>
      <c r="G920" s="11" t="str">
        <f t="shared" si="100"/>
        <v/>
      </c>
      <c r="H920" s="12" t="str">
        <f t="shared" si="101"/>
        <v/>
      </c>
      <c r="I920" s="12" t="str">
        <f t="shared" si="102"/>
        <v/>
      </c>
      <c r="J920" s="12" t="str">
        <f t="shared" ca="1" si="103"/>
        <v/>
      </c>
    </row>
    <row r="921" spans="1:10" x14ac:dyDescent="0.2">
      <c r="A921" s="10" t="str">
        <f>IF(ISERROR(IF(A920=nper,"",A920+1))=TRUE,"",IF(A920=nper,"",A920+1))</f>
        <v/>
      </c>
      <c r="B921" s="43" t="str">
        <f t="shared" si="104"/>
        <v/>
      </c>
      <c r="C921" s="46" t="str">
        <f>IF(A921="","",IF(OR(A921=nper,payment&gt;ROUND((1+rate)*G920,2)),ROUND((1+rate)*G920,2),payment))</f>
        <v/>
      </c>
      <c r="D921" s="28"/>
      <c r="E921" s="11" t="str">
        <f t="shared" si="98"/>
        <v/>
      </c>
      <c r="F921" s="11" t="str">
        <f t="shared" si="99"/>
        <v/>
      </c>
      <c r="G921" s="11" t="str">
        <f t="shared" si="100"/>
        <v/>
      </c>
      <c r="H921" s="12" t="str">
        <f t="shared" si="101"/>
        <v/>
      </c>
      <c r="I921" s="12" t="str">
        <f t="shared" si="102"/>
        <v/>
      </c>
      <c r="J921" s="12" t="str">
        <f t="shared" ca="1" si="103"/>
        <v/>
      </c>
    </row>
    <row r="922" spans="1:10" x14ac:dyDescent="0.2">
      <c r="A922" s="10" t="str">
        <f>IF(ISERROR(IF(A921=nper,"",A921+1))=TRUE,"",IF(A921=nper,"",A921+1))</f>
        <v/>
      </c>
      <c r="B922" s="43" t="str">
        <f t="shared" si="104"/>
        <v/>
      </c>
      <c r="C922" s="46" t="str">
        <f>IF(A922="","",IF(OR(A922=nper,payment&gt;ROUND((1+rate)*G921,2)),ROUND((1+rate)*G921,2),payment))</f>
        <v/>
      </c>
      <c r="D922" s="28"/>
      <c r="E922" s="11" t="str">
        <f t="shared" si="98"/>
        <v/>
      </c>
      <c r="F922" s="11" t="str">
        <f t="shared" si="99"/>
        <v/>
      </c>
      <c r="G922" s="11" t="str">
        <f t="shared" si="100"/>
        <v/>
      </c>
      <c r="H922" s="12" t="str">
        <f t="shared" si="101"/>
        <v/>
      </c>
      <c r="I922" s="12" t="str">
        <f t="shared" si="102"/>
        <v/>
      </c>
      <c r="J922" s="12" t="str">
        <f t="shared" ca="1" si="103"/>
        <v/>
      </c>
    </row>
    <row r="923" spans="1:10" x14ac:dyDescent="0.2">
      <c r="A923" s="10" t="str">
        <f>IF(ISERROR(IF(A922=nper,"",A922+1))=TRUE,"",IF(A922=nper,"",A922+1))</f>
        <v/>
      </c>
      <c r="B923" s="43" t="str">
        <f t="shared" si="104"/>
        <v/>
      </c>
      <c r="C923" s="46" t="str">
        <f>IF(A923="","",IF(OR(A923=nper,payment&gt;ROUND((1+rate)*G922,2)),ROUND((1+rate)*G922,2),payment))</f>
        <v/>
      </c>
      <c r="D923" s="28"/>
      <c r="E923" s="11" t="str">
        <f t="shared" si="98"/>
        <v/>
      </c>
      <c r="F923" s="11" t="str">
        <f t="shared" si="99"/>
        <v/>
      </c>
      <c r="G923" s="11" t="str">
        <f t="shared" si="100"/>
        <v/>
      </c>
      <c r="H923" s="12" t="str">
        <f t="shared" si="101"/>
        <v/>
      </c>
      <c r="I923" s="12" t="str">
        <f t="shared" si="102"/>
        <v/>
      </c>
      <c r="J923" s="12" t="str">
        <f t="shared" ca="1" si="103"/>
        <v/>
      </c>
    </row>
    <row r="924" spans="1:10" x14ac:dyDescent="0.2">
      <c r="A924" s="10" t="str">
        <f>IF(ISERROR(IF(A923=nper,"",A923+1))=TRUE,"",IF(A923=nper,"",A923+1))</f>
        <v/>
      </c>
      <c r="B924" s="43" t="str">
        <f t="shared" si="104"/>
        <v/>
      </c>
      <c r="C924" s="46" t="str">
        <f>IF(A924="","",IF(OR(A924=nper,payment&gt;ROUND((1+rate)*G923,2)),ROUND((1+rate)*G923,2),payment))</f>
        <v/>
      </c>
      <c r="D924" s="28"/>
      <c r="E924" s="11" t="str">
        <f t="shared" si="98"/>
        <v/>
      </c>
      <c r="F924" s="11" t="str">
        <f t="shared" si="99"/>
        <v/>
      </c>
      <c r="G924" s="11" t="str">
        <f t="shared" si="100"/>
        <v/>
      </c>
      <c r="H924" s="12" t="str">
        <f t="shared" si="101"/>
        <v/>
      </c>
      <c r="I924" s="12" t="str">
        <f t="shared" si="102"/>
        <v/>
      </c>
      <c r="J924" s="12" t="str">
        <f t="shared" ca="1" si="103"/>
        <v/>
      </c>
    </row>
    <row r="925" spans="1:10" x14ac:dyDescent="0.2">
      <c r="A925" s="10" t="str">
        <f>IF(ISERROR(IF(A924=nper,"",A924+1))=TRUE,"",IF(A924=nper,"",A924+1))</f>
        <v/>
      </c>
      <c r="B925" s="43" t="str">
        <f t="shared" si="104"/>
        <v/>
      </c>
      <c r="C925" s="46" t="str">
        <f>IF(A925="","",IF(OR(A925=nper,payment&gt;ROUND((1+rate)*G924,2)),ROUND((1+rate)*G924,2),payment))</f>
        <v/>
      </c>
      <c r="D925" s="28"/>
      <c r="E925" s="11" t="str">
        <f t="shared" si="98"/>
        <v/>
      </c>
      <c r="F925" s="11" t="str">
        <f t="shared" si="99"/>
        <v/>
      </c>
      <c r="G925" s="11" t="str">
        <f t="shared" si="100"/>
        <v/>
      </c>
      <c r="H925" s="12" t="str">
        <f t="shared" si="101"/>
        <v/>
      </c>
      <c r="I925" s="12" t="str">
        <f t="shared" si="102"/>
        <v/>
      </c>
      <c r="J925" s="12" t="str">
        <f t="shared" ca="1" si="103"/>
        <v/>
      </c>
    </row>
    <row r="926" spans="1:10" x14ac:dyDescent="0.2">
      <c r="A926" s="10" t="str">
        <f>IF(ISERROR(IF(A925=nper,"",A925+1))=TRUE,"",IF(A925=nper,"",A925+1))</f>
        <v/>
      </c>
      <c r="B926" s="43" t="str">
        <f t="shared" si="104"/>
        <v/>
      </c>
      <c r="C926" s="46" t="str">
        <f>IF(A926="","",IF(OR(A926=nper,payment&gt;ROUND((1+rate)*G925,2)),ROUND((1+rate)*G925,2),payment))</f>
        <v/>
      </c>
      <c r="D926" s="28"/>
      <c r="E926" s="11" t="str">
        <f t="shared" si="98"/>
        <v/>
      </c>
      <c r="F926" s="11" t="str">
        <f t="shared" si="99"/>
        <v/>
      </c>
      <c r="G926" s="11" t="str">
        <f t="shared" si="100"/>
        <v/>
      </c>
      <c r="H926" s="12" t="str">
        <f t="shared" si="101"/>
        <v/>
      </c>
      <c r="I926" s="12" t="str">
        <f t="shared" si="102"/>
        <v/>
      </c>
      <c r="J926" s="12" t="str">
        <f t="shared" ca="1" si="103"/>
        <v/>
      </c>
    </row>
    <row r="927" spans="1:10" x14ac:dyDescent="0.2">
      <c r="A927" s="10" t="str">
        <f>IF(ISERROR(IF(A926=nper,"",A926+1))=TRUE,"",IF(A926=nper,"",A926+1))</f>
        <v/>
      </c>
      <c r="B927" s="43" t="str">
        <f t="shared" si="104"/>
        <v/>
      </c>
      <c r="C927" s="46" t="str">
        <f>IF(A927="","",IF(OR(A927=nper,payment&gt;ROUND((1+rate)*G926,2)),ROUND((1+rate)*G926,2),payment))</f>
        <v/>
      </c>
      <c r="D927" s="28"/>
      <c r="E927" s="11" t="str">
        <f t="shared" si="98"/>
        <v/>
      </c>
      <c r="F927" s="11" t="str">
        <f t="shared" si="99"/>
        <v/>
      </c>
      <c r="G927" s="11" t="str">
        <f t="shared" si="100"/>
        <v/>
      </c>
      <c r="H927" s="12" t="str">
        <f t="shared" si="101"/>
        <v/>
      </c>
      <c r="I927" s="12" t="str">
        <f t="shared" si="102"/>
        <v/>
      </c>
      <c r="J927" s="12" t="str">
        <f t="shared" ca="1" si="103"/>
        <v/>
      </c>
    </row>
    <row r="928" spans="1:10" x14ac:dyDescent="0.2">
      <c r="A928" s="10" t="str">
        <f>IF(ISERROR(IF(A927=nper,"",A927+1))=TRUE,"",IF(A927=nper,"",A927+1))</f>
        <v/>
      </c>
      <c r="B928" s="43" t="str">
        <f t="shared" si="104"/>
        <v/>
      </c>
      <c r="C928" s="46" t="str">
        <f>IF(A928="","",IF(OR(A928=nper,payment&gt;ROUND((1+rate)*G927,2)),ROUND((1+rate)*G927,2),payment))</f>
        <v/>
      </c>
      <c r="D928" s="28"/>
      <c r="E928" s="11" t="str">
        <f t="shared" si="98"/>
        <v/>
      </c>
      <c r="F928" s="11" t="str">
        <f t="shared" si="99"/>
        <v/>
      </c>
      <c r="G928" s="11" t="str">
        <f t="shared" si="100"/>
        <v/>
      </c>
      <c r="H928" s="12" t="str">
        <f t="shared" si="101"/>
        <v/>
      </c>
      <c r="I928" s="12" t="str">
        <f t="shared" si="102"/>
        <v/>
      </c>
      <c r="J928" s="12" t="str">
        <f t="shared" ca="1" si="103"/>
        <v/>
      </c>
    </row>
    <row r="929" spans="1:10" x14ac:dyDescent="0.2">
      <c r="A929" s="10" t="str">
        <f>IF(ISERROR(IF(A928=nper,"",A928+1))=TRUE,"",IF(A928=nper,"",A928+1))</f>
        <v/>
      </c>
      <c r="B929" s="43" t="str">
        <f t="shared" si="104"/>
        <v/>
      </c>
      <c r="C929" s="46" t="str">
        <f>IF(A929="","",IF(OR(A929=nper,payment&gt;ROUND((1+rate)*G928,2)),ROUND((1+rate)*G928,2),payment))</f>
        <v/>
      </c>
      <c r="D929" s="28"/>
      <c r="E929" s="11" t="str">
        <f t="shared" si="98"/>
        <v/>
      </c>
      <c r="F929" s="11" t="str">
        <f t="shared" si="99"/>
        <v/>
      </c>
      <c r="G929" s="11" t="str">
        <f t="shared" si="100"/>
        <v/>
      </c>
      <c r="H929" s="12" t="str">
        <f t="shared" si="101"/>
        <v/>
      </c>
      <c r="I929" s="12" t="str">
        <f t="shared" si="102"/>
        <v/>
      </c>
      <c r="J929" s="12" t="str">
        <f t="shared" ca="1" si="103"/>
        <v/>
      </c>
    </row>
    <row r="930" spans="1:10" x14ac:dyDescent="0.2">
      <c r="A930" s="10" t="str">
        <f>IF(ISERROR(IF(A929=nper,"",A929+1))=TRUE,"",IF(A929=nper,"",A929+1))</f>
        <v/>
      </c>
      <c r="B930" s="43" t="str">
        <f t="shared" si="104"/>
        <v/>
      </c>
      <c r="C930" s="46" t="str">
        <f>IF(A930="","",IF(OR(A930=nper,payment&gt;ROUND((1+rate)*G929,2)),ROUND((1+rate)*G929,2),payment))</f>
        <v/>
      </c>
      <c r="D930" s="28"/>
      <c r="E930" s="11" t="str">
        <f t="shared" si="98"/>
        <v/>
      </c>
      <c r="F930" s="11" t="str">
        <f t="shared" si="99"/>
        <v/>
      </c>
      <c r="G930" s="11" t="str">
        <f t="shared" si="100"/>
        <v/>
      </c>
      <c r="H930" s="12" t="str">
        <f t="shared" si="101"/>
        <v/>
      </c>
      <c r="I930" s="12" t="str">
        <f t="shared" si="102"/>
        <v/>
      </c>
      <c r="J930" s="12" t="str">
        <f t="shared" ca="1" si="103"/>
        <v/>
      </c>
    </row>
    <row r="931" spans="1:10" x14ac:dyDescent="0.2">
      <c r="A931" s="10" t="str">
        <f>IF(ISERROR(IF(A930=nper,"",A930+1))=TRUE,"",IF(A930=nper,"",A930+1))</f>
        <v/>
      </c>
      <c r="B931" s="43" t="str">
        <f t="shared" si="104"/>
        <v/>
      </c>
      <c r="C931" s="46" t="str">
        <f>IF(A931="","",IF(OR(A931=nper,payment&gt;ROUND((1+rate)*G930,2)),ROUND((1+rate)*G930,2),payment))</f>
        <v/>
      </c>
      <c r="D931" s="28"/>
      <c r="E931" s="11" t="str">
        <f t="shared" si="98"/>
        <v/>
      </c>
      <c r="F931" s="11" t="str">
        <f t="shared" si="99"/>
        <v/>
      </c>
      <c r="G931" s="11" t="str">
        <f t="shared" si="100"/>
        <v/>
      </c>
      <c r="H931" s="12" t="str">
        <f t="shared" si="101"/>
        <v/>
      </c>
      <c r="I931" s="12" t="str">
        <f t="shared" si="102"/>
        <v/>
      </c>
      <c r="J931" s="12" t="str">
        <f t="shared" ca="1" si="103"/>
        <v/>
      </c>
    </row>
    <row r="932" spans="1:10" x14ac:dyDescent="0.2">
      <c r="A932" s="10" t="str">
        <f>IF(ISERROR(IF(A931=nper,"",A931+1))=TRUE,"",IF(A931=nper,"",A931+1))</f>
        <v/>
      </c>
      <c r="B932" s="43" t="str">
        <f t="shared" si="104"/>
        <v/>
      </c>
      <c r="C932" s="46" t="str">
        <f>IF(A932="","",IF(OR(A932=nper,payment&gt;ROUND((1+rate)*G931,2)),ROUND((1+rate)*G931,2),payment))</f>
        <v/>
      </c>
      <c r="D932" s="28"/>
      <c r="E932" s="11" t="str">
        <f t="shared" si="98"/>
        <v/>
      </c>
      <c r="F932" s="11" t="str">
        <f t="shared" si="99"/>
        <v/>
      </c>
      <c r="G932" s="11" t="str">
        <f t="shared" si="100"/>
        <v/>
      </c>
      <c r="H932" s="12" t="str">
        <f t="shared" si="101"/>
        <v/>
      </c>
      <c r="I932" s="12" t="str">
        <f t="shared" si="102"/>
        <v/>
      </c>
      <c r="J932" s="12" t="str">
        <f t="shared" ca="1" si="103"/>
        <v/>
      </c>
    </row>
    <row r="933" spans="1:10" x14ac:dyDescent="0.2">
      <c r="A933" s="10" t="str">
        <f>IF(ISERROR(IF(A932=nper,"",A932+1))=TRUE,"",IF(A932=nper,"",A932+1))</f>
        <v/>
      </c>
      <c r="B933" s="43" t="str">
        <f t="shared" si="104"/>
        <v/>
      </c>
      <c r="C933" s="46" t="str">
        <f>IF(A933="","",IF(OR(A933=nper,payment&gt;ROUND((1+rate)*G932,2)),ROUND((1+rate)*G932,2),payment))</f>
        <v/>
      </c>
      <c r="D933" s="28"/>
      <c r="E933" s="11" t="str">
        <f t="shared" si="98"/>
        <v/>
      </c>
      <c r="F933" s="11" t="str">
        <f t="shared" si="99"/>
        <v/>
      </c>
      <c r="G933" s="11" t="str">
        <f t="shared" si="100"/>
        <v/>
      </c>
      <c r="H933" s="12" t="str">
        <f t="shared" si="101"/>
        <v/>
      </c>
      <c r="I933" s="12" t="str">
        <f t="shared" si="102"/>
        <v/>
      </c>
      <c r="J933" s="12" t="str">
        <f t="shared" ca="1" si="103"/>
        <v/>
      </c>
    </row>
    <row r="934" spans="1:10" x14ac:dyDescent="0.2">
      <c r="A934" s="10" t="str">
        <f>IF(ISERROR(IF(A933=nper,"",A933+1))=TRUE,"",IF(A933=nper,"",A933+1))</f>
        <v/>
      </c>
      <c r="B934" s="43" t="str">
        <f t="shared" si="104"/>
        <v/>
      </c>
      <c r="C934" s="46" t="str">
        <f>IF(A934="","",IF(OR(A934=nper,payment&gt;ROUND((1+rate)*G933,2)),ROUND((1+rate)*G933,2),payment))</f>
        <v/>
      </c>
      <c r="D934" s="28"/>
      <c r="E934" s="11" t="str">
        <f t="shared" si="98"/>
        <v/>
      </c>
      <c r="F934" s="11" t="str">
        <f t="shared" si="99"/>
        <v/>
      </c>
      <c r="G934" s="11" t="str">
        <f t="shared" si="100"/>
        <v/>
      </c>
      <c r="H934" s="12" t="str">
        <f t="shared" si="101"/>
        <v/>
      </c>
      <c r="I934" s="12" t="str">
        <f t="shared" si="102"/>
        <v/>
      </c>
      <c r="J934" s="12" t="str">
        <f t="shared" ca="1" si="103"/>
        <v/>
      </c>
    </row>
    <row r="935" spans="1:10" x14ac:dyDescent="0.2">
      <c r="A935" s="10" t="str">
        <f>IF(ISERROR(IF(A934=nper,"",A934+1))=TRUE,"",IF(A934=nper,"",A934+1))</f>
        <v/>
      </c>
      <c r="B935" s="43" t="str">
        <f t="shared" si="104"/>
        <v/>
      </c>
      <c r="C935" s="46" t="str">
        <f>IF(A935="","",IF(OR(A935=nper,payment&gt;ROUND((1+rate)*G934,2)),ROUND((1+rate)*G934,2),payment))</f>
        <v/>
      </c>
      <c r="D935" s="28"/>
      <c r="E935" s="11" t="str">
        <f t="shared" si="98"/>
        <v/>
      </c>
      <c r="F935" s="11" t="str">
        <f t="shared" si="99"/>
        <v/>
      </c>
      <c r="G935" s="11" t="str">
        <f t="shared" si="100"/>
        <v/>
      </c>
      <c r="H935" s="12" t="str">
        <f t="shared" si="101"/>
        <v/>
      </c>
      <c r="I935" s="12" t="str">
        <f t="shared" si="102"/>
        <v/>
      </c>
      <c r="J935" s="12" t="str">
        <f t="shared" ca="1" si="103"/>
        <v/>
      </c>
    </row>
    <row r="936" spans="1:10" x14ac:dyDescent="0.2">
      <c r="A936" s="10" t="str">
        <f>IF(ISERROR(IF(A935=nper,"",A935+1))=TRUE,"",IF(A935=nper,"",A935+1))</f>
        <v/>
      </c>
      <c r="B936" s="43" t="str">
        <f t="shared" si="104"/>
        <v/>
      </c>
      <c r="C936" s="46" t="str">
        <f>IF(A936="","",IF(OR(A936=nper,payment&gt;ROUND((1+rate)*G935,2)),ROUND((1+rate)*G935,2),payment))</f>
        <v/>
      </c>
      <c r="D936" s="28"/>
      <c r="E936" s="11" t="str">
        <f t="shared" si="98"/>
        <v/>
      </c>
      <c r="F936" s="11" t="str">
        <f t="shared" si="99"/>
        <v/>
      </c>
      <c r="G936" s="11" t="str">
        <f t="shared" si="100"/>
        <v/>
      </c>
      <c r="H936" s="12" t="str">
        <f t="shared" si="101"/>
        <v/>
      </c>
      <c r="I936" s="12" t="str">
        <f t="shared" si="102"/>
        <v/>
      </c>
      <c r="J936" s="12" t="str">
        <f t="shared" ca="1" si="103"/>
        <v/>
      </c>
    </row>
    <row r="937" spans="1:10" x14ac:dyDescent="0.2">
      <c r="A937" s="10" t="str">
        <f>IF(ISERROR(IF(A936=nper,"",A936+1))=TRUE,"",IF(A936=nper,"",A936+1))</f>
        <v/>
      </c>
      <c r="B937" s="43" t="str">
        <f t="shared" si="104"/>
        <v/>
      </c>
      <c r="C937" s="46" t="str">
        <f>IF(A937="","",IF(OR(A937=nper,payment&gt;ROUND((1+rate)*G936,2)),ROUND((1+rate)*G936,2),payment))</f>
        <v/>
      </c>
      <c r="D937" s="28"/>
      <c r="E937" s="11" t="str">
        <f t="shared" si="98"/>
        <v/>
      </c>
      <c r="F937" s="11" t="str">
        <f t="shared" si="99"/>
        <v/>
      </c>
      <c r="G937" s="11" t="str">
        <f t="shared" si="100"/>
        <v/>
      </c>
      <c r="H937" s="12" t="str">
        <f t="shared" si="101"/>
        <v/>
      </c>
      <c r="I937" s="12" t="str">
        <f t="shared" si="102"/>
        <v/>
      </c>
      <c r="J937" s="12" t="str">
        <f t="shared" ca="1" si="103"/>
        <v/>
      </c>
    </row>
    <row r="938" spans="1:10" x14ac:dyDescent="0.2">
      <c r="A938" s="10" t="str">
        <f>IF(ISERROR(IF(A937=nper,"",A937+1))=TRUE,"",IF(A937=nper,"",A937+1))</f>
        <v/>
      </c>
      <c r="B938" s="43" t="str">
        <f t="shared" si="104"/>
        <v/>
      </c>
      <c r="C938" s="46" t="str">
        <f>IF(A938="","",IF(OR(A938=nper,payment&gt;ROUND((1+rate)*G937,2)),ROUND((1+rate)*G937,2),payment))</f>
        <v/>
      </c>
      <c r="D938" s="28"/>
      <c r="E938" s="11" t="str">
        <f t="shared" si="98"/>
        <v/>
      </c>
      <c r="F938" s="11" t="str">
        <f t="shared" si="99"/>
        <v/>
      </c>
      <c r="G938" s="11" t="str">
        <f t="shared" si="100"/>
        <v/>
      </c>
      <c r="H938" s="12" t="str">
        <f t="shared" si="101"/>
        <v/>
      </c>
      <c r="I938" s="12" t="str">
        <f t="shared" si="102"/>
        <v/>
      </c>
      <c r="J938" s="12" t="str">
        <f t="shared" ca="1" si="103"/>
        <v/>
      </c>
    </row>
    <row r="939" spans="1:10" x14ac:dyDescent="0.2">
      <c r="A939" s="10" t="str">
        <f>IF(ISERROR(IF(A938=nper,"",A938+1))=TRUE,"",IF(A938=nper,"",A938+1))</f>
        <v/>
      </c>
      <c r="B939" s="43" t="str">
        <f t="shared" si="104"/>
        <v/>
      </c>
      <c r="C939" s="46" t="str">
        <f>IF(A939="","",IF(OR(A939=nper,payment&gt;ROUND((1+rate)*G938,2)),ROUND((1+rate)*G938,2),payment))</f>
        <v/>
      </c>
      <c r="D939" s="28"/>
      <c r="E939" s="11" t="str">
        <f t="shared" si="98"/>
        <v/>
      </c>
      <c r="F939" s="11" t="str">
        <f t="shared" si="99"/>
        <v/>
      </c>
      <c r="G939" s="11" t="str">
        <f t="shared" si="100"/>
        <v/>
      </c>
      <c r="H939" s="12" t="str">
        <f t="shared" si="101"/>
        <v/>
      </c>
      <c r="I939" s="12" t="str">
        <f t="shared" si="102"/>
        <v/>
      </c>
      <c r="J939" s="12" t="str">
        <f t="shared" ca="1" si="103"/>
        <v/>
      </c>
    </row>
    <row r="940" spans="1:10" x14ac:dyDescent="0.2">
      <c r="A940" s="10" t="str">
        <f>IF(ISERROR(IF(A939=nper,"",A939+1))=TRUE,"",IF(A939=nper,"",A939+1))</f>
        <v/>
      </c>
      <c r="B940" s="43" t="str">
        <f t="shared" si="104"/>
        <v/>
      </c>
      <c r="C940" s="46" t="str">
        <f>IF(A940="","",IF(OR(A940=nper,payment&gt;ROUND((1+rate)*G939,2)),ROUND((1+rate)*G939,2),payment))</f>
        <v/>
      </c>
      <c r="D940" s="28"/>
      <c r="E940" s="11" t="str">
        <f t="shared" si="98"/>
        <v/>
      </c>
      <c r="F940" s="11" t="str">
        <f t="shared" si="99"/>
        <v/>
      </c>
      <c r="G940" s="11" t="str">
        <f t="shared" si="100"/>
        <v/>
      </c>
      <c r="H940" s="12" t="str">
        <f t="shared" si="101"/>
        <v/>
      </c>
      <c r="I940" s="12" t="str">
        <f t="shared" si="102"/>
        <v/>
      </c>
      <c r="J940" s="12" t="str">
        <f t="shared" ca="1" si="103"/>
        <v/>
      </c>
    </row>
    <row r="941" spans="1:10" x14ac:dyDescent="0.2">
      <c r="A941" s="10" t="str">
        <f>IF(ISERROR(IF(A940=nper,"",A940+1))=TRUE,"",IF(A940=nper,"",A940+1))</f>
        <v/>
      </c>
      <c r="B941" s="43" t="str">
        <f t="shared" si="104"/>
        <v/>
      </c>
      <c r="C941" s="46" t="str">
        <f>IF(A941="","",IF(OR(A941=nper,payment&gt;ROUND((1+rate)*G940,2)),ROUND((1+rate)*G940,2),payment))</f>
        <v/>
      </c>
      <c r="D941" s="28"/>
      <c r="E941" s="11" t="str">
        <f t="shared" si="98"/>
        <v/>
      </c>
      <c r="F941" s="11" t="str">
        <f t="shared" si="99"/>
        <v/>
      </c>
      <c r="G941" s="11" t="str">
        <f t="shared" si="100"/>
        <v/>
      </c>
      <c r="H941" s="12" t="str">
        <f t="shared" si="101"/>
        <v/>
      </c>
      <c r="I941" s="12" t="str">
        <f t="shared" si="102"/>
        <v/>
      </c>
      <c r="J941" s="12" t="str">
        <f t="shared" ca="1" si="103"/>
        <v/>
      </c>
    </row>
    <row r="942" spans="1:10" x14ac:dyDescent="0.2">
      <c r="A942" s="10" t="str">
        <f>IF(ISERROR(IF(A941=nper,"",A941+1))=TRUE,"",IF(A941=nper,"",A941+1))</f>
        <v/>
      </c>
      <c r="B942" s="43" t="str">
        <f t="shared" si="104"/>
        <v/>
      </c>
      <c r="C942" s="46" t="str">
        <f>IF(A942="","",IF(OR(A942=nper,payment&gt;ROUND((1+rate)*G941,2)),ROUND((1+rate)*G941,2),payment))</f>
        <v/>
      </c>
      <c r="D942" s="28"/>
      <c r="E942" s="11" t="str">
        <f t="shared" si="98"/>
        <v/>
      </c>
      <c r="F942" s="11" t="str">
        <f t="shared" si="99"/>
        <v/>
      </c>
      <c r="G942" s="11" t="str">
        <f t="shared" si="100"/>
        <v/>
      </c>
      <c r="H942" s="12" t="str">
        <f t="shared" si="101"/>
        <v/>
      </c>
      <c r="I942" s="12" t="str">
        <f t="shared" si="102"/>
        <v/>
      </c>
      <c r="J942" s="12" t="str">
        <f t="shared" ca="1" si="103"/>
        <v/>
      </c>
    </row>
    <row r="943" spans="1:10" x14ac:dyDescent="0.2">
      <c r="A943" s="10" t="str">
        <f>IF(ISERROR(IF(A942=nper,"",A942+1))=TRUE,"",IF(A942=nper,"",A942+1))</f>
        <v/>
      </c>
      <c r="B943" s="43" t="str">
        <f t="shared" si="104"/>
        <v/>
      </c>
      <c r="C943" s="46" t="str">
        <f>IF(A943="","",IF(OR(A943=nper,payment&gt;ROUND((1+rate)*G942,2)),ROUND((1+rate)*G942,2),payment))</f>
        <v/>
      </c>
      <c r="D943" s="28"/>
      <c r="E943" s="11" t="str">
        <f t="shared" si="98"/>
        <v/>
      </c>
      <c r="F943" s="11" t="str">
        <f t="shared" si="99"/>
        <v/>
      </c>
      <c r="G943" s="11" t="str">
        <f t="shared" si="100"/>
        <v/>
      </c>
      <c r="H943" s="12" t="str">
        <f t="shared" si="101"/>
        <v/>
      </c>
      <c r="I943" s="12" t="str">
        <f t="shared" si="102"/>
        <v/>
      </c>
      <c r="J943" s="12" t="str">
        <f t="shared" ca="1" si="103"/>
        <v/>
      </c>
    </row>
    <row r="944" spans="1:10" x14ac:dyDescent="0.2">
      <c r="A944" s="10" t="str">
        <f>IF(ISERROR(IF(A943=nper,"",A943+1))=TRUE,"",IF(A943=nper,"",A943+1))</f>
        <v/>
      </c>
      <c r="B944" s="43" t="str">
        <f t="shared" si="104"/>
        <v/>
      </c>
      <c r="C944" s="46" t="str">
        <f>IF(A944="","",IF(OR(A944=nper,payment&gt;ROUND((1+rate)*G943,2)),ROUND((1+rate)*G943,2),payment))</f>
        <v/>
      </c>
      <c r="D944" s="28"/>
      <c r="E944" s="11" t="str">
        <f t="shared" si="98"/>
        <v/>
      </c>
      <c r="F944" s="11" t="str">
        <f t="shared" si="99"/>
        <v/>
      </c>
      <c r="G944" s="11" t="str">
        <f t="shared" si="100"/>
        <v/>
      </c>
      <c r="H944" s="12" t="str">
        <f t="shared" si="101"/>
        <v/>
      </c>
      <c r="I944" s="12" t="str">
        <f t="shared" si="102"/>
        <v/>
      </c>
      <c r="J944" s="12" t="str">
        <f t="shared" ca="1" si="103"/>
        <v/>
      </c>
    </row>
    <row r="945" spans="1:10" x14ac:dyDescent="0.2">
      <c r="A945" s="10" t="str">
        <f>IF(ISERROR(IF(A944=nper,"",A944+1))=TRUE,"",IF(A944=nper,"",A944+1))</f>
        <v/>
      </c>
      <c r="B945" s="43" t="str">
        <f t="shared" si="104"/>
        <v/>
      </c>
      <c r="C945" s="46" t="str">
        <f>IF(A945="","",IF(OR(A945=nper,payment&gt;ROUND((1+rate)*G944,2)),ROUND((1+rate)*G944,2),payment))</f>
        <v/>
      </c>
      <c r="D945" s="28"/>
      <c r="E945" s="11" t="str">
        <f t="shared" si="98"/>
        <v/>
      </c>
      <c r="F945" s="11" t="str">
        <f t="shared" si="99"/>
        <v/>
      </c>
      <c r="G945" s="11" t="str">
        <f t="shared" si="100"/>
        <v/>
      </c>
      <c r="H945" s="12" t="str">
        <f t="shared" si="101"/>
        <v/>
      </c>
      <c r="I945" s="12" t="str">
        <f t="shared" si="102"/>
        <v/>
      </c>
      <c r="J945" s="12" t="str">
        <f t="shared" ca="1" si="103"/>
        <v/>
      </c>
    </row>
    <row r="946" spans="1:10" x14ac:dyDescent="0.2">
      <c r="A946" s="10" t="str">
        <f>IF(ISERROR(IF(A945=nper,"",A945+1))=TRUE,"",IF(A945=nper,"",A945+1))</f>
        <v/>
      </c>
      <c r="B946" s="43" t="str">
        <f t="shared" si="104"/>
        <v/>
      </c>
      <c r="C946" s="46" t="str">
        <f>IF(A946="","",IF(OR(A946=nper,payment&gt;ROUND((1+rate)*G945,2)),ROUND((1+rate)*G945,2),payment))</f>
        <v/>
      </c>
      <c r="D946" s="28"/>
      <c r="E946" s="11" t="str">
        <f t="shared" si="98"/>
        <v/>
      </c>
      <c r="F946" s="11" t="str">
        <f t="shared" si="99"/>
        <v/>
      </c>
      <c r="G946" s="11" t="str">
        <f t="shared" si="100"/>
        <v/>
      </c>
      <c r="H946" s="12" t="str">
        <f t="shared" si="101"/>
        <v/>
      </c>
      <c r="I946" s="12" t="str">
        <f t="shared" si="102"/>
        <v/>
      </c>
      <c r="J946" s="12" t="str">
        <f t="shared" ca="1" si="103"/>
        <v/>
      </c>
    </row>
    <row r="947" spans="1:10" x14ac:dyDescent="0.2">
      <c r="A947" s="10" t="str">
        <f>IF(ISERROR(IF(A946=nper,"",A946+1))=TRUE,"",IF(A946=nper,"",A946+1))</f>
        <v/>
      </c>
      <c r="B947" s="43" t="str">
        <f t="shared" si="104"/>
        <v/>
      </c>
      <c r="C947" s="46" t="str">
        <f>IF(A947="","",IF(OR(A947=nper,payment&gt;ROUND((1+rate)*G946,2)),ROUND((1+rate)*G946,2),payment))</f>
        <v/>
      </c>
      <c r="D947" s="28"/>
      <c r="E947" s="11" t="str">
        <f t="shared" si="98"/>
        <v/>
      </c>
      <c r="F947" s="11" t="str">
        <f t="shared" si="99"/>
        <v/>
      </c>
      <c r="G947" s="11" t="str">
        <f t="shared" si="100"/>
        <v/>
      </c>
      <c r="H947" s="12" t="str">
        <f t="shared" si="101"/>
        <v/>
      </c>
      <c r="I947" s="12" t="str">
        <f t="shared" si="102"/>
        <v/>
      </c>
      <c r="J947" s="12" t="str">
        <f t="shared" ca="1" si="103"/>
        <v/>
      </c>
    </row>
    <row r="948" spans="1:10" x14ac:dyDescent="0.2">
      <c r="A948" s="10" t="str">
        <f>IF(ISERROR(IF(A947=nper,"",A947+1))=TRUE,"",IF(A947=nper,"",A947+1))</f>
        <v/>
      </c>
      <c r="B948" s="43" t="str">
        <f t="shared" si="104"/>
        <v/>
      </c>
      <c r="C948" s="46" t="str">
        <f>IF(A948="","",IF(OR(A948=nper,payment&gt;ROUND((1+rate)*G947,2)),ROUND((1+rate)*G947,2),payment))</f>
        <v/>
      </c>
      <c r="D948" s="28"/>
      <c r="E948" s="11" t="str">
        <f t="shared" si="98"/>
        <v/>
      </c>
      <c r="F948" s="11" t="str">
        <f t="shared" si="99"/>
        <v/>
      </c>
      <c r="G948" s="11" t="str">
        <f t="shared" si="100"/>
        <v/>
      </c>
      <c r="H948" s="12" t="str">
        <f t="shared" si="101"/>
        <v/>
      </c>
      <c r="I948" s="12" t="str">
        <f t="shared" si="102"/>
        <v/>
      </c>
      <c r="J948" s="12" t="str">
        <f t="shared" ca="1" si="103"/>
        <v/>
      </c>
    </row>
    <row r="949" spans="1:10" x14ac:dyDescent="0.2">
      <c r="A949" s="10" t="str">
        <f>IF(ISERROR(IF(A948=nper,"",A948+1))=TRUE,"",IF(A948=nper,"",A948+1))</f>
        <v/>
      </c>
      <c r="B949" s="43" t="str">
        <f t="shared" si="104"/>
        <v/>
      </c>
      <c r="C949" s="46" t="str">
        <f>IF(A949="","",IF(OR(A949=nper,payment&gt;ROUND((1+rate)*G948,2)),ROUND((1+rate)*G948,2),payment))</f>
        <v/>
      </c>
      <c r="D949" s="28"/>
      <c r="E949" s="11" t="str">
        <f t="shared" si="98"/>
        <v/>
      </c>
      <c r="F949" s="11" t="str">
        <f t="shared" si="99"/>
        <v/>
      </c>
      <c r="G949" s="11" t="str">
        <f t="shared" si="100"/>
        <v/>
      </c>
      <c r="H949" s="12" t="str">
        <f t="shared" si="101"/>
        <v/>
      </c>
      <c r="I949" s="12" t="str">
        <f t="shared" si="102"/>
        <v/>
      </c>
      <c r="J949" s="12" t="str">
        <f t="shared" ca="1" si="103"/>
        <v/>
      </c>
    </row>
    <row r="950" spans="1:10" x14ac:dyDescent="0.2">
      <c r="A950" s="10" t="str">
        <f>IF(ISERROR(IF(A949=nper,"",A949+1))=TRUE,"",IF(A949=nper,"",A949+1))</f>
        <v/>
      </c>
      <c r="B950" s="43" t="str">
        <f t="shared" si="104"/>
        <v/>
      </c>
      <c r="C950" s="46" t="str">
        <f>IF(A950="","",IF(OR(A950=nper,payment&gt;ROUND((1+rate)*G949,2)),ROUND((1+rate)*G949,2),payment))</f>
        <v/>
      </c>
      <c r="D950" s="28"/>
      <c r="E950" s="11" t="str">
        <f t="shared" si="98"/>
        <v/>
      </c>
      <c r="F950" s="11" t="str">
        <f t="shared" si="99"/>
        <v/>
      </c>
      <c r="G950" s="11" t="str">
        <f t="shared" si="100"/>
        <v/>
      </c>
      <c r="H950" s="12" t="str">
        <f t="shared" si="101"/>
        <v/>
      </c>
      <c r="I950" s="12" t="str">
        <f t="shared" si="102"/>
        <v/>
      </c>
      <c r="J950" s="12" t="str">
        <f t="shared" ca="1" si="103"/>
        <v/>
      </c>
    </row>
    <row r="951" spans="1:10" x14ac:dyDescent="0.2">
      <c r="A951" s="10" t="str">
        <f>IF(ISERROR(IF(A950=nper,"",A950+1))=TRUE,"",IF(A950=nper,"",A950+1))</f>
        <v/>
      </c>
      <c r="B951" s="43" t="str">
        <f t="shared" si="104"/>
        <v/>
      </c>
      <c r="C951" s="46" t="str">
        <f>IF(A951="","",IF(OR(A951=nper,payment&gt;ROUND((1+rate)*G950,2)),ROUND((1+rate)*G950,2),payment))</f>
        <v/>
      </c>
      <c r="D951" s="28"/>
      <c r="E951" s="11" t="str">
        <f t="shared" si="98"/>
        <v/>
      </c>
      <c r="F951" s="11" t="str">
        <f t="shared" si="99"/>
        <v/>
      </c>
      <c r="G951" s="11" t="str">
        <f t="shared" si="100"/>
        <v/>
      </c>
      <c r="H951" s="12" t="str">
        <f t="shared" si="101"/>
        <v/>
      </c>
      <c r="I951" s="12" t="str">
        <f t="shared" si="102"/>
        <v/>
      </c>
      <c r="J951" s="12" t="str">
        <f t="shared" ca="1" si="103"/>
        <v/>
      </c>
    </row>
    <row r="952" spans="1:10" x14ac:dyDescent="0.2">
      <c r="A952" s="10" t="str">
        <f>IF(ISERROR(IF(A951=nper,"",A951+1))=TRUE,"",IF(A951=nper,"",A951+1))</f>
        <v/>
      </c>
      <c r="B952" s="43" t="str">
        <f t="shared" si="104"/>
        <v/>
      </c>
      <c r="C952" s="46" t="str">
        <f>IF(A952="","",IF(OR(A952=nper,payment&gt;ROUND((1+rate)*G951,2)),ROUND((1+rate)*G951,2),payment))</f>
        <v/>
      </c>
      <c r="D952" s="28"/>
      <c r="E952" s="11" t="str">
        <f t="shared" si="98"/>
        <v/>
      </c>
      <c r="F952" s="11" t="str">
        <f t="shared" si="99"/>
        <v/>
      </c>
      <c r="G952" s="11" t="str">
        <f t="shared" si="100"/>
        <v/>
      </c>
      <c r="H952" s="12" t="str">
        <f t="shared" si="101"/>
        <v/>
      </c>
      <c r="I952" s="12" t="str">
        <f t="shared" si="102"/>
        <v/>
      </c>
      <c r="J952" s="12" t="str">
        <f t="shared" ca="1" si="103"/>
        <v/>
      </c>
    </row>
    <row r="953" spans="1:10" x14ac:dyDescent="0.2">
      <c r="A953" s="10" t="str">
        <f>IF(ISERROR(IF(A952=nper,"",A952+1))=TRUE,"",IF(A952=nper,"",A952+1))</f>
        <v/>
      </c>
      <c r="B953" s="43" t="str">
        <f t="shared" si="104"/>
        <v/>
      </c>
      <c r="C953" s="46" t="str">
        <f>IF(A953="","",IF(OR(A953=nper,payment&gt;ROUND((1+rate)*G952,2)),ROUND((1+rate)*G952,2),payment))</f>
        <v/>
      </c>
      <c r="D953" s="28"/>
      <c r="E953" s="11" t="str">
        <f t="shared" si="98"/>
        <v/>
      </c>
      <c r="F953" s="11" t="str">
        <f t="shared" si="99"/>
        <v/>
      </c>
      <c r="G953" s="11" t="str">
        <f t="shared" si="100"/>
        <v/>
      </c>
      <c r="H953" s="12" t="str">
        <f t="shared" si="101"/>
        <v/>
      </c>
      <c r="I953" s="12" t="str">
        <f t="shared" si="102"/>
        <v/>
      </c>
      <c r="J953" s="12" t="str">
        <f t="shared" ca="1" si="103"/>
        <v/>
      </c>
    </row>
    <row r="954" spans="1:10" x14ac:dyDescent="0.2">
      <c r="A954" s="10" t="str">
        <f>IF(ISERROR(IF(A953=nper,"",A953+1))=TRUE,"",IF(A953=nper,"",A953+1))</f>
        <v/>
      </c>
      <c r="B954" s="43" t="str">
        <f t="shared" si="104"/>
        <v/>
      </c>
      <c r="C954" s="46" t="str">
        <f>IF(A954="","",IF(OR(A954=nper,payment&gt;ROUND((1+rate)*G953,2)),ROUND((1+rate)*G953,2),payment))</f>
        <v/>
      </c>
      <c r="D954" s="28"/>
      <c r="E954" s="11" t="str">
        <f t="shared" si="98"/>
        <v/>
      </c>
      <c r="F954" s="11" t="str">
        <f t="shared" si="99"/>
        <v/>
      </c>
      <c r="G954" s="11" t="str">
        <f t="shared" si="100"/>
        <v/>
      </c>
      <c r="H954" s="12" t="str">
        <f t="shared" si="101"/>
        <v/>
      </c>
      <c r="I954" s="12" t="str">
        <f t="shared" si="102"/>
        <v/>
      </c>
      <c r="J954" s="12" t="str">
        <f t="shared" ca="1" si="103"/>
        <v/>
      </c>
    </row>
    <row r="955" spans="1:10" x14ac:dyDescent="0.2">
      <c r="A955" s="10" t="str">
        <f>IF(ISERROR(IF(A954=nper,"",A954+1))=TRUE,"",IF(A954=nper,"",A954+1))</f>
        <v/>
      </c>
      <c r="B955" s="43" t="str">
        <f t="shared" si="104"/>
        <v/>
      </c>
      <c r="C955" s="46" t="str">
        <f>IF(A955="","",IF(OR(A955=nper,payment&gt;ROUND((1+rate)*G954,2)),ROUND((1+rate)*G954,2),payment))</f>
        <v/>
      </c>
      <c r="D955" s="28"/>
      <c r="E955" s="11" t="str">
        <f t="shared" si="98"/>
        <v/>
      </c>
      <c r="F955" s="11" t="str">
        <f t="shared" si="99"/>
        <v/>
      </c>
      <c r="G955" s="11" t="str">
        <f t="shared" si="100"/>
        <v/>
      </c>
      <c r="H955" s="12" t="str">
        <f t="shared" si="101"/>
        <v/>
      </c>
      <c r="I955" s="12" t="str">
        <f t="shared" si="102"/>
        <v/>
      </c>
      <c r="J955" s="12" t="str">
        <f t="shared" ca="1" si="103"/>
        <v/>
      </c>
    </row>
    <row r="956" spans="1:10" x14ac:dyDescent="0.2">
      <c r="A956" s="10" t="str">
        <f>IF(ISERROR(IF(A955=nper,"",A955+1))=TRUE,"",IF(A955=nper,"",A955+1))</f>
        <v/>
      </c>
      <c r="B956" s="43" t="str">
        <f t="shared" si="104"/>
        <v/>
      </c>
      <c r="C956" s="46" t="str">
        <f>IF(A956="","",IF(OR(A956=nper,payment&gt;ROUND((1+rate)*G955,2)),ROUND((1+rate)*G955,2),payment))</f>
        <v/>
      </c>
      <c r="D956" s="28"/>
      <c r="E956" s="11" t="str">
        <f t="shared" si="98"/>
        <v/>
      </c>
      <c r="F956" s="11" t="str">
        <f t="shared" si="99"/>
        <v/>
      </c>
      <c r="G956" s="11" t="str">
        <f t="shared" si="100"/>
        <v/>
      </c>
      <c r="H956" s="12" t="str">
        <f t="shared" si="101"/>
        <v/>
      </c>
      <c r="I956" s="12" t="str">
        <f t="shared" si="102"/>
        <v/>
      </c>
      <c r="J956" s="12" t="str">
        <f t="shared" ca="1" si="103"/>
        <v/>
      </c>
    </row>
    <row r="957" spans="1:10" x14ac:dyDescent="0.2">
      <c r="A957" s="10" t="str">
        <f>IF(ISERROR(IF(A956=nper,"",A956+1))=TRUE,"",IF(A956=nper,"",A956+1))</f>
        <v/>
      </c>
      <c r="B957" s="43" t="str">
        <f t="shared" si="104"/>
        <v/>
      </c>
      <c r="C957" s="46" t="str">
        <f>IF(A957="","",IF(OR(A957=nper,payment&gt;ROUND((1+rate)*G956,2)),ROUND((1+rate)*G956,2),payment))</f>
        <v/>
      </c>
      <c r="D957" s="28"/>
      <c r="E957" s="11" t="str">
        <f t="shared" si="98"/>
        <v/>
      </c>
      <c r="F957" s="11" t="str">
        <f t="shared" si="99"/>
        <v/>
      </c>
      <c r="G957" s="11" t="str">
        <f t="shared" si="100"/>
        <v/>
      </c>
      <c r="H957" s="12" t="str">
        <f t="shared" si="101"/>
        <v/>
      </c>
      <c r="I957" s="12" t="str">
        <f t="shared" si="102"/>
        <v/>
      </c>
      <c r="J957" s="12" t="str">
        <f t="shared" ca="1" si="103"/>
        <v/>
      </c>
    </row>
    <row r="958" spans="1:10" x14ac:dyDescent="0.2">
      <c r="A958" s="10" t="str">
        <f>IF(ISERROR(IF(A957=nper,"",A957+1))=TRUE,"",IF(A957=nper,"",A957+1))</f>
        <v/>
      </c>
      <c r="B958" s="43" t="str">
        <f t="shared" si="104"/>
        <v/>
      </c>
      <c r="C958" s="46" t="str">
        <f>IF(A958="","",IF(OR(A958=nper,payment&gt;ROUND((1+rate)*G957,2)),ROUND((1+rate)*G957,2),payment))</f>
        <v/>
      </c>
      <c r="D958" s="28"/>
      <c r="E958" s="11" t="str">
        <f t="shared" si="98"/>
        <v/>
      </c>
      <c r="F958" s="11" t="str">
        <f t="shared" si="99"/>
        <v/>
      </c>
      <c r="G958" s="11" t="str">
        <f t="shared" si="100"/>
        <v/>
      </c>
      <c r="H958" s="12" t="str">
        <f t="shared" si="101"/>
        <v/>
      </c>
      <c r="I958" s="12" t="str">
        <f t="shared" si="102"/>
        <v/>
      </c>
      <c r="J958" s="12" t="str">
        <f t="shared" ca="1" si="103"/>
        <v/>
      </c>
    </row>
    <row r="959" spans="1:10" x14ac:dyDescent="0.2">
      <c r="A959" s="10" t="str">
        <f>IF(ISERROR(IF(A958=nper,"",A958+1))=TRUE,"",IF(A958=nper,"",A958+1))</f>
        <v/>
      </c>
      <c r="B959" s="43" t="str">
        <f t="shared" si="104"/>
        <v/>
      </c>
      <c r="C959" s="46" t="str">
        <f>IF(A959="","",IF(OR(A959=nper,payment&gt;ROUND((1+rate)*G958,2)),ROUND((1+rate)*G958,2),payment))</f>
        <v/>
      </c>
      <c r="D959" s="28"/>
      <c r="E959" s="11" t="str">
        <f t="shared" si="98"/>
        <v/>
      </c>
      <c r="F959" s="11" t="str">
        <f t="shared" si="99"/>
        <v/>
      </c>
      <c r="G959" s="11" t="str">
        <f t="shared" si="100"/>
        <v/>
      </c>
      <c r="H959" s="12" t="str">
        <f t="shared" si="101"/>
        <v/>
      </c>
      <c r="I959" s="12" t="str">
        <f t="shared" si="102"/>
        <v/>
      </c>
      <c r="J959" s="12" t="str">
        <f t="shared" ca="1" si="103"/>
        <v/>
      </c>
    </row>
    <row r="960" spans="1:10" x14ac:dyDescent="0.2">
      <c r="A960" s="10" t="str">
        <f>IF(ISERROR(IF(A959=nper,"",A959+1))=TRUE,"",IF(A959=nper,"",A959+1))</f>
        <v/>
      </c>
      <c r="B960" s="43" t="str">
        <f t="shared" si="104"/>
        <v/>
      </c>
      <c r="C960" s="46" t="str">
        <f>IF(A960="","",IF(OR(A960=nper,payment&gt;ROUND((1+rate)*G959,2)),ROUND((1+rate)*G959,2),payment))</f>
        <v/>
      </c>
      <c r="D960" s="28"/>
      <c r="E960" s="11" t="str">
        <f t="shared" si="98"/>
        <v/>
      </c>
      <c r="F960" s="11" t="str">
        <f t="shared" si="99"/>
        <v/>
      </c>
      <c r="G960" s="11" t="str">
        <f t="shared" si="100"/>
        <v/>
      </c>
      <c r="H960" s="12" t="str">
        <f t="shared" si="101"/>
        <v/>
      </c>
      <c r="I960" s="12" t="str">
        <f t="shared" si="102"/>
        <v/>
      </c>
      <c r="J960" s="12" t="str">
        <f t="shared" ca="1" si="103"/>
        <v/>
      </c>
    </row>
    <row r="961" spans="1:10" x14ac:dyDescent="0.2">
      <c r="A961" s="10" t="str">
        <f>IF(ISERROR(IF(A960=nper,"",A960+1))=TRUE,"",IF(A960=nper,"",A960+1))</f>
        <v/>
      </c>
      <c r="B961" s="43" t="str">
        <f t="shared" si="104"/>
        <v/>
      </c>
      <c r="C961" s="46" t="str">
        <f>IF(A961="","",IF(OR(A961=nper,payment&gt;ROUND((1+rate)*G960,2)),ROUND((1+rate)*G960,2),payment))</f>
        <v/>
      </c>
      <c r="D961" s="28"/>
      <c r="E961" s="11" t="str">
        <f t="shared" si="98"/>
        <v/>
      </c>
      <c r="F961" s="11" t="str">
        <f t="shared" si="99"/>
        <v/>
      </c>
      <c r="G961" s="11" t="str">
        <f t="shared" si="100"/>
        <v/>
      </c>
      <c r="H961" s="12" t="str">
        <f t="shared" si="101"/>
        <v/>
      </c>
      <c r="I961" s="12" t="str">
        <f t="shared" si="102"/>
        <v/>
      </c>
      <c r="J961" s="12" t="str">
        <f t="shared" ca="1" si="103"/>
        <v/>
      </c>
    </row>
    <row r="962" spans="1:10" x14ac:dyDescent="0.2">
      <c r="A962" s="10" t="str">
        <f>IF(ISERROR(IF(A961=nper,"",A961+1))=TRUE,"",IF(A961=nper,"",A961+1))</f>
        <v/>
      </c>
      <c r="B962" s="43" t="str">
        <f t="shared" si="104"/>
        <v/>
      </c>
      <c r="C962" s="46" t="str">
        <f>IF(A962="","",IF(OR(A962=nper,payment&gt;ROUND((1+rate)*G961,2)),ROUND((1+rate)*G961,2),payment))</f>
        <v/>
      </c>
      <c r="D962" s="28"/>
      <c r="E962" s="11" t="str">
        <f t="shared" si="98"/>
        <v/>
      </c>
      <c r="F962" s="11" t="str">
        <f t="shared" si="99"/>
        <v/>
      </c>
      <c r="G962" s="11" t="str">
        <f t="shared" si="100"/>
        <v/>
      </c>
      <c r="H962" s="12" t="str">
        <f t="shared" si="101"/>
        <v/>
      </c>
      <c r="I962" s="12" t="str">
        <f t="shared" si="102"/>
        <v/>
      </c>
      <c r="J962" s="12" t="str">
        <f t="shared" ca="1" si="103"/>
        <v/>
      </c>
    </row>
    <row r="963" spans="1:10" x14ac:dyDescent="0.2">
      <c r="A963" s="10" t="str">
        <f>IF(ISERROR(IF(A962=nper,"",A962+1))=TRUE,"",IF(A962=nper,"",A962+1))</f>
        <v/>
      </c>
      <c r="B963" s="43" t="str">
        <f t="shared" si="104"/>
        <v/>
      </c>
      <c r="C963" s="46" t="str">
        <f>IF(A963="","",IF(OR(A963=nper,payment&gt;ROUND((1+rate)*G962,2)),ROUND((1+rate)*G962,2),payment))</f>
        <v/>
      </c>
      <c r="D963" s="28"/>
      <c r="E963" s="11" t="str">
        <f t="shared" si="98"/>
        <v/>
      </c>
      <c r="F963" s="11" t="str">
        <f t="shared" si="99"/>
        <v/>
      </c>
      <c r="G963" s="11" t="str">
        <f t="shared" si="100"/>
        <v/>
      </c>
      <c r="H963" s="12" t="str">
        <f t="shared" si="101"/>
        <v/>
      </c>
      <c r="I963" s="12" t="str">
        <f t="shared" si="102"/>
        <v/>
      </c>
      <c r="J963" s="12" t="str">
        <f t="shared" ca="1" si="103"/>
        <v/>
      </c>
    </row>
    <row r="964" spans="1:10" x14ac:dyDescent="0.2">
      <c r="A964" s="10" t="str">
        <f>IF(ISERROR(IF(A963=nper,"",A963+1))=TRUE,"",IF(A963=nper,"",A963+1))</f>
        <v/>
      </c>
      <c r="B964" s="43" t="str">
        <f t="shared" si="104"/>
        <v/>
      </c>
      <c r="C964" s="46" t="str">
        <f>IF(A964="","",IF(OR(A964=nper,payment&gt;ROUND((1+rate)*G963,2)),ROUND((1+rate)*G963,2),payment))</f>
        <v/>
      </c>
      <c r="D964" s="28"/>
      <c r="E964" s="11" t="str">
        <f t="shared" si="98"/>
        <v/>
      </c>
      <c r="F964" s="11" t="str">
        <f t="shared" si="99"/>
        <v/>
      </c>
      <c r="G964" s="11" t="str">
        <f t="shared" si="100"/>
        <v/>
      </c>
      <c r="H964" s="12" t="str">
        <f t="shared" si="101"/>
        <v/>
      </c>
      <c r="I964" s="12" t="str">
        <f t="shared" si="102"/>
        <v/>
      </c>
      <c r="J964" s="12" t="str">
        <f t="shared" ca="1" si="103"/>
        <v/>
      </c>
    </row>
    <row r="965" spans="1:10" x14ac:dyDescent="0.2">
      <c r="A965" s="10" t="str">
        <f>IF(ISERROR(IF(A964=nper,"",A964+1))=TRUE,"",IF(A964=nper,"",A964+1))</f>
        <v/>
      </c>
      <c r="B965" s="43" t="str">
        <f t="shared" si="104"/>
        <v/>
      </c>
      <c r="C965" s="46" t="str">
        <f>IF(A965="","",IF(OR(A965=nper,payment&gt;ROUND((1+rate)*G964,2)),ROUND((1+rate)*G964,2),payment))</f>
        <v/>
      </c>
      <c r="D965" s="28"/>
      <c r="E965" s="11" t="str">
        <f t="shared" si="98"/>
        <v/>
      </c>
      <c r="F965" s="11" t="str">
        <f t="shared" si="99"/>
        <v/>
      </c>
      <c r="G965" s="11" t="str">
        <f t="shared" si="100"/>
        <v/>
      </c>
      <c r="H965" s="12" t="str">
        <f t="shared" si="101"/>
        <v/>
      </c>
      <c r="I965" s="12" t="str">
        <f t="shared" si="102"/>
        <v/>
      </c>
      <c r="J965" s="12" t="str">
        <f t="shared" ca="1" si="103"/>
        <v/>
      </c>
    </row>
    <row r="966" spans="1:10" x14ac:dyDescent="0.2">
      <c r="A966" s="10" t="str">
        <f>IF(ISERROR(IF(A965=nper,"",A965+1))=TRUE,"",IF(A965=nper,"",A965+1))</f>
        <v/>
      </c>
      <c r="B966" s="43" t="str">
        <f t="shared" si="104"/>
        <v/>
      </c>
      <c r="C966" s="46" t="str">
        <f>IF(A966="","",IF(OR(A966=nper,payment&gt;ROUND((1+rate)*G965,2)),ROUND((1+rate)*G965,2),payment))</f>
        <v/>
      </c>
      <c r="D966" s="28"/>
      <c r="E966" s="11" t="str">
        <f t="shared" si="98"/>
        <v/>
      </c>
      <c r="F966" s="11" t="str">
        <f t="shared" si="99"/>
        <v/>
      </c>
      <c r="G966" s="11" t="str">
        <f t="shared" si="100"/>
        <v/>
      </c>
      <c r="H966" s="12" t="str">
        <f t="shared" si="101"/>
        <v/>
      </c>
      <c r="I966" s="12" t="str">
        <f t="shared" si="102"/>
        <v/>
      </c>
      <c r="J966" s="12" t="str">
        <f t="shared" ca="1" si="103"/>
        <v/>
      </c>
    </row>
    <row r="967" spans="1:10" x14ac:dyDescent="0.2">
      <c r="A967" s="10" t="str">
        <f>IF(ISERROR(IF(A966=nper,"",A966+1))=TRUE,"",IF(A966=nper,"",A966+1))</f>
        <v/>
      </c>
      <c r="B967" s="43" t="str">
        <f t="shared" si="104"/>
        <v/>
      </c>
      <c r="C967" s="46" t="str">
        <f>IF(A967="","",IF(OR(A967=nper,payment&gt;ROUND((1+rate)*G966,2)),ROUND((1+rate)*G966,2),payment))</f>
        <v/>
      </c>
      <c r="D967" s="28"/>
      <c r="E967" s="11" t="str">
        <f t="shared" si="98"/>
        <v/>
      </c>
      <c r="F967" s="11" t="str">
        <f t="shared" si="99"/>
        <v/>
      </c>
      <c r="G967" s="11" t="str">
        <f t="shared" si="100"/>
        <v/>
      </c>
      <c r="H967" s="12" t="str">
        <f t="shared" si="101"/>
        <v/>
      </c>
      <c r="I967" s="12" t="str">
        <f t="shared" si="102"/>
        <v/>
      </c>
      <c r="J967" s="12" t="str">
        <f t="shared" ca="1" si="103"/>
        <v/>
      </c>
    </row>
    <row r="968" spans="1:10" x14ac:dyDescent="0.2">
      <c r="A968" s="10" t="str">
        <f>IF(ISERROR(IF(A967=nper,"",A967+1))=TRUE,"",IF(A967=nper,"",A967+1))</f>
        <v/>
      </c>
      <c r="B968" s="43" t="str">
        <f t="shared" si="104"/>
        <v/>
      </c>
      <c r="C968" s="46" t="str">
        <f>IF(A968="","",IF(OR(A968=nper,payment&gt;ROUND((1+rate)*G967,2)),ROUND((1+rate)*G967,2),payment))</f>
        <v/>
      </c>
      <c r="D968" s="28"/>
      <c r="E968" s="11" t="str">
        <f t="shared" si="98"/>
        <v/>
      </c>
      <c r="F968" s="11" t="str">
        <f t="shared" si="99"/>
        <v/>
      </c>
      <c r="G968" s="11" t="str">
        <f t="shared" si="100"/>
        <v/>
      </c>
      <c r="H968" s="12" t="str">
        <f t="shared" si="101"/>
        <v/>
      </c>
      <c r="I968" s="12" t="str">
        <f t="shared" si="102"/>
        <v/>
      </c>
      <c r="J968" s="12" t="str">
        <f t="shared" ca="1" si="103"/>
        <v/>
      </c>
    </row>
    <row r="969" spans="1:10" x14ac:dyDescent="0.2">
      <c r="A969" s="10" t="str">
        <f>IF(ISERROR(IF(A968=nper,"",A968+1))=TRUE,"",IF(A968=nper,"",A968+1))</f>
        <v/>
      </c>
      <c r="B969" s="43" t="str">
        <f t="shared" si="104"/>
        <v/>
      </c>
      <c r="C969" s="46" t="str">
        <f>IF(A969="","",IF(OR(A969=nper,payment&gt;ROUND((1+rate)*G968,2)),ROUND((1+rate)*G968,2),payment))</f>
        <v/>
      </c>
      <c r="D969" s="28"/>
      <c r="E969" s="11" t="str">
        <f t="shared" si="98"/>
        <v/>
      </c>
      <c r="F969" s="11" t="str">
        <f t="shared" si="99"/>
        <v/>
      </c>
      <c r="G969" s="11" t="str">
        <f t="shared" si="100"/>
        <v/>
      </c>
      <c r="H969" s="12" t="str">
        <f t="shared" si="101"/>
        <v/>
      </c>
      <c r="I969" s="12" t="str">
        <f t="shared" si="102"/>
        <v/>
      </c>
      <c r="J969" s="12" t="str">
        <f t="shared" ca="1" si="103"/>
        <v/>
      </c>
    </row>
    <row r="970" spans="1:10" x14ac:dyDescent="0.2">
      <c r="A970" s="10" t="str">
        <f>IF(ISERROR(IF(A969=nper,"",A969+1))=TRUE,"",IF(A969=nper,"",A969+1))</f>
        <v/>
      </c>
      <c r="B970" s="43" t="str">
        <f t="shared" si="104"/>
        <v/>
      </c>
      <c r="C970" s="46" t="str">
        <f>IF(A970="","",IF(OR(A970=nper,payment&gt;ROUND((1+rate)*G969,2)),ROUND((1+rate)*G969,2),payment))</f>
        <v/>
      </c>
      <c r="D970" s="28"/>
      <c r="E970" s="11" t="str">
        <f t="shared" si="98"/>
        <v/>
      </c>
      <c r="F970" s="11" t="str">
        <f t="shared" si="99"/>
        <v/>
      </c>
      <c r="G970" s="11" t="str">
        <f t="shared" si="100"/>
        <v/>
      </c>
      <c r="H970" s="12" t="str">
        <f t="shared" si="101"/>
        <v/>
      </c>
      <c r="I970" s="12" t="str">
        <f t="shared" si="102"/>
        <v/>
      </c>
      <c r="J970" s="12" t="str">
        <f t="shared" ca="1" si="103"/>
        <v/>
      </c>
    </row>
    <row r="971" spans="1:10" x14ac:dyDescent="0.2">
      <c r="A971" s="10" t="str">
        <f>IF(ISERROR(IF(A970=nper,"",A970+1))=TRUE,"",IF(A970=nper,"",A970+1))</f>
        <v/>
      </c>
      <c r="B971" s="43" t="str">
        <f t="shared" si="104"/>
        <v/>
      </c>
      <c r="C971" s="46" t="str">
        <f>IF(A971="","",IF(OR(A971=nper,payment&gt;ROUND((1+rate)*G970,2)),ROUND((1+rate)*G970,2),payment))</f>
        <v/>
      </c>
      <c r="D971" s="28"/>
      <c r="E971" s="11" t="str">
        <f t="shared" ref="E971:E1034" si="105">IF(A971="","",ROUND(rate*G970,2))</f>
        <v/>
      </c>
      <c r="F971" s="11" t="str">
        <f t="shared" si="99"/>
        <v/>
      </c>
      <c r="G971" s="11" t="str">
        <f t="shared" si="100"/>
        <v/>
      </c>
      <c r="H971" s="12" t="str">
        <f t="shared" si="101"/>
        <v/>
      </c>
      <c r="I971" s="12" t="str">
        <f t="shared" si="102"/>
        <v/>
      </c>
      <c r="J971" s="12" t="str">
        <f t="shared" ca="1" si="103"/>
        <v/>
      </c>
    </row>
    <row r="972" spans="1:10" x14ac:dyDescent="0.2">
      <c r="A972" s="10" t="str">
        <f>IF(ISERROR(IF(A971=nper,"",A971+1))=TRUE,"",IF(A971=nper,"",A971+1))</f>
        <v/>
      </c>
      <c r="B972" s="43" t="str">
        <f t="shared" si="104"/>
        <v/>
      </c>
      <c r="C972" s="46" t="str">
        <f>IF(A972="","",IF(OR(A972=nper,payment&gt;ROUND((1+rate)*G971,2)),ROUND((1+rate)*G971,2),payment))</f>
        <v/>
      </c>
      <c r="D972" s="28"/>
      <c r="E972" s="11" t="str">
        <f t="shared" si="105"/>
        <v/>
      </c>
      <c r="F972" s="11" t="str">
        <f t="shared" ref="F972:F1035" si="106">IF(A972="","",C972-(E972+D972))</f>
        <v/>
      </c>
      <c r="G972" s="11" t="str">
        <f t="shared" ref="G972:G1035" si="107">IF(A972="","",G971-F972)</f>
        <v/>
      </c>
      <c r="H972" s="12" t="str">
        <f t="shared" ref="H972:H1035" si="108">IF(B972="","",MONTH(B972))</f>
        <v/>
      </c>
      <c r="I972" s="12" t="str">
        <f t="shared" ref="I972:I1035" si="109">IF(B972="","",YEAR(B972))</f>
        <v/>
      </c>
      <c r="J972" s="12" t="str">
        <f t="shared" ref="J972:J1035" ca="1" si="110">IF(A972="","",IF(B972&lt;=TODAY(),"include","not include"))</f>
        <v/>
      </c>
    </row>
    <row r="973" spans="1:10" x14ac:dyDescent="0.2">
      <c r="A973" s="10" t="str">
        <f>IF(ISERROR(IF(A972=nper,"",A972+1))=TRUE,"",IF(A972=nper,"",A972+1))</f>
        <v/>
      </c>
      <c r="B973" s="43" t="str">
        <f t="shared" si="104"/>
        <v/>
      </c>
      <c r="C973" s="46" t="str">
        <f>IF(A973="","",IF(OR(A973=nper,payment&gt;ROUND((1+rate)*G972,2)),ROUND((1+rate)*G972,2),payment))</f>
        <v/>
      </c>
      <c r="D973" s="28"/>
      <c r="E973" s="11" t="str">
        <f t="shared" si="105"/>
        <v/>
      </c>
      <c r="F973" s="11" t="str">
        <f t="shared" si="106"/>
        <v/>
      </c>
      <c r="G973" s="11" t="str">
        <f t="shared" si="107"/>
        <v/>
      </c>
      <c r="H973" s="12" t="str">
        <f t="shared" si="108"/>
        <v/>
      </c>
      <c r="I973" s="12" t="str">
        <f t="shared" si="109"/>
        <v/>
      </c>
      <c r="J973" s="12" t="str">
        <f t="shared" ca="1" si="110"/>
        <v/>
      </c>
    </row>
    <row r="974" spans="1:10" x14ac:dyDescent="0.2">
      <c r="A974" s="10" t="str">
        <f>IF(ISERROR(IF(A973=nper,"",A973+1))=TRUE,"",IF(A973=nper,"",A973+1))</f>
        <v/>
      </c>
      <c r="B974" s="43" t="str">
        <f t="shared" ref="B974:B1037" si="111">IF(A974="","",IF($H$4="Weekly",B973+7,IF($H$4="Bi-Weekly",B973+14,IF($H$4="Monthly",EDATE(B973,1),IF($H$4="Bi-Monthly",EDATE(B973,2),IF($H$4="Quarterly",EDATE(B973,3),IF($H$4="Semi-Annually",EDATE(B973,6),IF($H$4="Annually",EDATE(B973,12),IF($H$4="Semi-Monthly",DATE(YEAR(B973),MONTH(B973)+1,15*(DAY(B973)&lt;&gt;15)),2)))))))))</f>
        <v/>
      </c>
      <c r="C974" s="46" t="str">
        <f>IF(A974="","",IF(OR(A974=nper,payment&gt;ROUND((1+rate)*G973,2)),ROUND((1+rate)*G973,2),payment))</f>
        <v/>
      </c>
      <c r="D974" s="28"/>
      <c r="E974" s="11" t="str">
        <f t="shared" si="105"/>
        <v/>
      </c>
      <c r="F974" s="11" t="str">
        <f t="shared" si="106"/>
        <v/>
      </c>
      <c r="G974" s="11" t="str">
        <f t="shared" si="107"/>
        <v/>
      </c>
      <c r="H974" s="12" t="str">
        <f t="shared" si="108"/>
        <v/>
      </c>
      <c r="I974" s="12" t="str">
        <f t="shared" si="109"/>
        <v/>
      </c>
      <c r="J974" s="12" t="str">
        <f t="shared" ca="1" si="110"/>
        <v/>
      </c>
    </row>
    <row r="975" spans="1:10" x14ac:dyDescent="0.2">
      <c r="A975" s="10" t="str">
        <f>IF(ISERROR(IF(A974=nper,"",A974+1))=TRUE,"",IF(A974=nper,"",A974+1))</f>
        <v/>
      </c>
      <c r="B975" s="43" t="str">
        <f t="shared" si="111"/>
        <v/>
      </c>
      <c r="C975" s="46" t="str">
        <f>IF(A975="","",IF(OR(A975=nper,payment&gt;ROUND((1+rate)*G974,2)),ROUND((1+rate)*G974,2),payment))</f>
        <v/>
      </c>
      <c r="D975" s="28"/>
      <c r="E975" s="11" t="str">
        <f t="shared" si="105"/>
        <v/>
      </c>
      <c r="F975" s="11" t="str">
        <f t="shared" si="106"/>
        <v/>
      </c>
      <c r="G975" s="11" t="str">
        <f t="shared" si="107"/>
        <v/>
      </c>
      <c r="H975" s="12" t="str">
        <f t="shared" si="108"/>
        <v/>
      </c>
      <c r="I975" s="12" t="str">
        <f t="shared" si="109"/>
        <v/>
      </c>
      <c r="J975" s="12" t="str">
        <f t="shared" ca="1" si="110"/>
        <v/>
      </c>
    </row>
    <row r="976" spans="1:10" x14ac:dyDescent="0.2">
      <c r="A976" s="10" t="str">
        <f>IF(ISERROR(IF(A975=nper,"",A975+1))=TRUE,"",IF(A975=nper,"",A975+1))</f>
        <v/>
      </c>
      <c r="B976" s="43" t="str">
        <f t="shared" si="111"/>
        <v/>
      </c>
      <c r="C976" s="46" t="str">
        <f>IF(A976="","",IF(OR(A976=nper,payment&gt;ROUND((1+rate)*G975,2)),ROUND((1+rate)*G975,2),payment))</f>
        <v/>
      </c>
      <c r="D976" s="28"/>
      <c r="E976" s="11" t="str">
        <f t="shared" si="105"/>
        <v/>
      </c>
      <c r="F976" s="11" t="str">
        <f t="shared" si="106"/>
        <v/>
      </c>
      <c r="G976" s="11" t="str">
        <f t="shared" si="107"/>
        <v/>
      </c>
      <c r="H976" s="12" t="str">
        <f t="shared" si="108"/>
        <v/>
      </c>
      <c r="I976" s="12" t="str">
        <f t="shared" si="109"/>
        <v/>
      </c>
      <c r="J976" s="12" t="str">
        <f t="shared" ca="1" si="110"/>
        <v/>
      </c>
    </row>
    <row r="977" spans="1:10" x14ac:dyDescent="0.2">
      <c r="A977" s="10" t="str">
        <f>IF(ISERROR(IF(A976=nper,"",A976+1))=TRUE,"",IF(A976=nper,"",A976+1))</f>
        <v/>
      </c>
      <c r="B977" s="43" t="str">
        <f t="shared" si="111"/>
        <v/>
      </c>
      <c r="C977" s="46" t="str">
        <f>IF(A977="","",IF(OR(A977=nper,payment&gt;ROUND((1+rate)*G976,2)),ROUND((1+rate)*G976,2),payment))</f>
        <v/>
      </c>
      <c r="D977" s="28"/>
      <c r="E977" s="11" t="str">
        <f t="shared" si="105"/>
        <v/>
      </c>
      <c r="F977" s="11" t="str">
        <f t="shared" si="106"/>
        <v/>
      </c>
      <c r="G977" s="11" t="str">
        <f t="shared" si="107"/>
        <v/>
      </c>
      <c r="H977" s="12" t="str">
        <f t="shared" si="108"/>
        <v/>
      </c>
      <c r="I977" s="12" t="str">
        <f t="shared" si="109"/>
        <v/>
      </c>
      <c r="J977" s="12" t="str">
        <f t="shared" ca="1" si="110"/>
        <v/>
      </c>
    </row>
    <row r="978" spans="1:10" x14ac:dyDescent="0.2">
      <c r="A978" s="10" t="str">
        <f>IF(ISERROR(IF(A977=nper,"",A977+1))=TRUE,"",IF(A977=nper,"",A977+1))</f>
        <v/>
      </c>
      <c r="B978" s="43" t="str">
        <f t="shared" si="111"/>
        <v/>
      </c>
      <c r="C978" s="46" t="str">
        <f>IF(A978="","",IF(OR(A978=nper,payment&gt;ROUND((1+rate)*G977,2)),ROUND((1+rate)*G977,2),payment))</f>
        <v/>
      </c>
      <c r="D978" s="28"/>
      <c r="E978" s="11" t="str">
        <f t="shared" si="105"/>
        <v/>
      </c>
      <c r="F978" s="11" t="str">
        <f t="shared" si="106"/>
        <v/>
      </c>
      <c r="G978" s="11" t="str">
        <f t="shared" si="107"/>
        <v/>
      </c>
      <c r="H978" s="12" t="str">
        <f t="shared" si="108"/>
        <v/>
      </c>
      <c r="I978" s="12" t="str">
        <f t="shared" si="109"/>
        <v/>
      </c>
      <c r="J978" s="12" t="str">
        <f t="shared" ca="1" si="110"/>
        <v/>
      </c>
    </row>
    <row r="979" spans="1:10" x14ac:dyDescent="0.2">
      <c r="A979" s="10" t="str">
        <f>IF(ISERROR(IF(A978=nper,"",A978+1))=TRUE,"",IF(A978=nper,"",A978+1))</f>
        <v/>
      </c>
      <c r="B979" s="43" t="str">
        <f t="shared" si="111"/>
        <v/>
      </c>
      <c r="C979" s="46" t="str">
        <f>IF(A979="","",IF(OR(A979=nper,payment&gt;ROUND((1+rate)*G978,2)),ROUND((1+rate)*G978,2),payment))</f>
        <v/>
      </c>
      <c r="D979" s="28"/>
      <c r="E979" s="11" t="str">
        <f t="shared" si="105"/>
        <v/>
      </c>
      <c r="F979" s="11" t="str">
        <f t="shared" si="106"/>
        <v/>
      </c>
      <c r="G979" s="11" t="str">
        <f t="shared" si="107"/>
        <v/>
      </c>
      <c r="H979" s="12" t="str">
        <f t="shared" si="108"/>
        <v/>
      </c>
      <c r="I979" s="12" t="str">
        <f t="shared" si="109"/>
        <v/>
      </c>
      <c r="J979" s="12" t="str">
        <f t="shared" ca="1" si="110"/>
        <v/>
      </c>
    </row>
    <row r="980" spans="1:10" x14ac:dyDescent="0.2">
      <c r="A980" s="10" t="str">
        <f>IF(ISERROR(IF(A979=nper,"",A979+1))=TRUE,"",IF(A979=nper,"",A979+1))</f>
        <v/>
      </c>
      <c r="B980" s="43" t="str">
        <f t="shared" si="111"/>
        <v/>
      </c>
      <c r="C980" s="46" t="str">
        <f>IF(A980="","",IF(OR(A980=nper,payment&gt;ROUND((1+rate)*G979,2)),ROUND((1+rate)*G979,2),payment))</f>
        <v/>
      </c>
      <c r="D980" s="28"/>
      <c r="E980" s="11" t="str">
        <f t="shared" si="105"/>
        <v/>
      </c>
      <c r="F980" s="11" t="str">
        <f t="shared" si="106"/>
        <v/>
      </c>
      <c r="G980" s="11" t="str">
        <f t="shared" si="107"/>
        <v/>
      </c>
      <c r="H980" s="12" t="str">
        <f t="shared" si="108"/>
        <v/>
      </c>
      <c r="I980" s="12" t="str">
        <f t="shared" si="109"/>
        <v/>
      </c>
      <c r="J980" s="12" t="str">
        <f t="shared" ca="1" si="110"/>
        <v/>
      </c>
    </row>
    <row r="981" spans="1:10" x14ac:dyDescent="0.2">
      <c r="A981" s="10" t="str">
        <f>IF(ISERROR(IF(A980=nper,"",A980+1))=TRUE,"",IF(A980=nper,"",A980+1))</f>
        <v/>
      </c>
      <c r="B981" s="43" t="str">
        <f t="shared" si="111"/>
        <v/>
      </c>
      <c r="C981" s="46" t="str">
        <f>IF(A981="","",IF(OR(A981=nper,payment&gt;ROUND((1+rate)*G980,2)),ROUND((1+rate)*G980,2),payment))</f>
        <v/>
      </c>
      <c r="D981" s="28"/>
      <c r="E981" s="11" t="str">
        <f t="shared" si="105"/>
        <v/>
      </c>
      <c r="F981" s="11" t="str">
        <f t="shared" si="106"/>
        <v/>
      </c>
      <c r="G981" s="11" t="str">
        <f t="shared" si="107"/>
        <v/>
      </c>
      <c r="H981" s="12" t="str">
        <f t="shared" si="108"/>
        <v/>
      </c>
      <c r="I981" s="12" t="str">
        <f t="shared" si="109"/>
        <v/>
      </c>
      <c r="J981" s="12" t="str">
        <f t="shared" ca="1" si="110"/>
        <v/>
      </c>
    </row>
    <row r="982" spans="1:10" x14ac:dyDescent="0.2">
      <c r="A982" s="10" t="str">
        <f>IF(ISERROR(IF(A981=nper,"",A981+1))=TRUE,"",IF(A981=nper,"",A981+1))</f>
        <v/>
      </c>
      <c r="B982" s="43" t="str">
        <f t="shared" si="111"/>
        <v/>
      </c>
      <c r="C982" s="46" t="str">
        <f>IF(A982="","",IF(OR(A982=nper,payment&gt;ROUND((1+rate)*G981,2)),ROUND((1+rate)*G981,2),payment))</f>
        <v/>
      </c>
      <c r="D982" s="28"/>
      <c r="E982" s="11" t="str">
        <f t="shared" si="105"/>
        <v/>
      </c>
      <c r="F982" s="11" t="str">
        <f t="shared" si="106"/>
        <v/>
      </c>
      <c r="G982" s="11" t="str">
        <f t="shared" si="107"/>
        <v/>
      </c>
      <c r="H982" s="12" t="str">
        <f t="shared" si="108"/>
        <v/>
      </c>
      <c r="I982" s="12" t="str">
        <f t="shared" si="109"/>
        <v/>
      </c>
      <c r="J982" s="12" t="str">
        <f t="shared" ca="1" si="110"/>
        <v/>
      </c>
    </row>
    <row r="983" spans="1:10" x14ac:dyDescent="0.2">
      <c r="A983" s="10" t="str">
        <f>IF(ISERROR(IF(A982=nper,"",A982+1))=TRUE,"",IF(A982=nper,"",A982+1))</f>
        <v/>
      </c>
      <c r="B983" s="43" t="str">
        <f t="shared" si="111"/>
        <v/>
      </c>
      <c r="C983" s="46" t="str">
        <f>IF(A983="","",IF(OR(A983=nper,payment&gt;ROUND((1+rate)*G982,2)),ROUND((1+rate)*G982,2),payment))</f>
        <v/>
      </c>
      <c r="D983" s="28"/>
      <c r="E983" s="11" t="str">
        <f t="shared" si="105"/>
        <v/>
      </c>
      <c r="F983" s="11" t="str">
        <f t="shared" si="106"/>
        <v/>
      </c>
      <c r="G983" s="11" t="str">
        <f t="shared" si="107"/>
        <v/>
      </c>
      <c r="H983" s="12" t="str">
        <f t="shared" si="108"/>
        <v/>
      </c>
      <c r="I983" s="12" t="str">
        <f t="shared" si="109"/>
        <v/>
      </c>
      <c r="J983" s="12" t="str">
        <f t="shared" ca="1" si="110"/>
        <v/>
      </c>
    </row>
    <row r="984" spans="1:10" x14ac:dyDescent="0.2">
      <c r="A984" s="10" t="str">
        <f>IF(ISERROR(IF(A983=nper,"",A983+1))=TRUE,"",IF(A983=nper,"",A983+1))</f>
        <v/>
      </c>
      <c r="B984" s="43" t="str">
        <f t="shared" si="111"/>
        <v/>
      </c>
      <c r="C984" s="46" t="str">
        <f>IF(A984="","",IF(OR(A984=nper,payment&gt;ROUND((1+rate)*G983,2)),ROUND((1+rate)*G983,2),payment))</f>
        <v/>
      </c>
      <c r="D984" s="28"/>
      <c r="E984" s="11" t="str">
        <f t="shared" si="105"/>
        <v/>
      </c>
      <c r="F984" s="11" t="str">
        <f t="shared" si="106"/>
        <v/>
      </c>
      <c r="G984" s="11" t="str">
        <f t="shared" si="107"/>
        <v/>
      </c>
      <c r="H984" s="12" t="str">
        <f t="shared" si="108"/>
        <v/>
      </c>
      <c r="I984" s="12" t="str">
        <f t="shared" si="109"/>
        <v/>
      </c>
      <c r="J984" s="12" t="str">
        <f t="shared" ca="1" si="110"/>
        <v/>
      </c>
    </row>
    <row r="985" spans="1:10" x14ac:dyDescent="0.2">
      <c r="A985" s="10" t="str">
        <f>IF(ISERROR(IF(A984=nper,"",A984+1))=TRUE,"",IF(A984=nper,"",A984+1))</f>
        <v/>
      </c>
      <c r="B985" s="43" t="str">
        <f t="shared" si="111"/>
        <v/>
      </c>
      <c r="C985" s="46" t="str">
        <f>IF(A985="","",IF(OR(A985=nper,payment&gt;ROUND((1+rate)*G984,2)),ROUND((1+rate)*G984,2),payment))</f>
        <v/>
      </c>
      <c r="D985" s="28"/>
      <c r="E985" s="11" t="str">
        <f t="shared" si="105"/>
        <v/>
      </c>
      <c r="F985" s="11" t="str">
        <f t="shared" si="106"/>
        <v/>
      </c>
      <c r="G985" s="11" t="str">
        <f t="shared" si="107"/>
        <v/>
      </c>
      <c r="H985" s="12" t="str">
        <f t="shared" si="108"/>
        <v/>
      </c>
      <c r="I985" s="12" t="str">
        <f t="shared" si="109"/>
        <v/>
      </c>
      <c r="J985" s="12" t="str">
        <f t="shared" ca="1" si="110"/>
        <v/>
      </c>
    </row>
    <row r="986" spans="1:10" x14ac:dyDescent="0.2">
      <c r="A986" s="10" t="str">
        <f>IF(ISERROR(IF(A985=nper,"",A985+1))=TRUE,"",IF(A985=nper,"",A985+1))</f>
        <v/>
      </c>
      <c r="B986" s="43" t="str">
        <f t="shared" si="111"/>
        <v/>
      </c>
      <c r="C986" s="46" t="str">
        <f>IF(A986="","",IF(OR(A986=nper,payment&gt;ROUND((1+rate)*G985,2)),ROUND((1+rate)*G985,2),payment))</f>
        <v/>
      </c>
      <c r="D986" s="28"/>
      <c r="E986" s="11" t="str">
        <f t="shared" si="105"/>
        <v/>
      </c>
      <c r="F986" s="11" t="str">
        <f t="shared" si="106"/>
        <v/>
      </c>
      <c r="G986" s="11" t="str">
        <f t="shared" si="107"/>
        <v/>
      </c>
      <c r="H986" s="12" t="str">
        <f t="shared" si="108"/>
        <v/>
      </c>
      <c r="I986" s="12" t="str">
        <f t="shared" si="109"/>
        <v/>
      </c>
      <c r="J986" s="12" t="str">
        <f t="shared" ca="1" si="110"/>
        <v/>
      </c>
    </row>
    <row r="987" spans="1:10" x14ac:dyDescent="0.2">
      <c r="A987" s="10" t="str">
        <f>IF(ISERROR(IF(A986=nper,"",A986+1))=TRUE,"",IF(A986=nper,"",A986+1))</f>
        <v/>
      </c>
      <c r="B987" s="43" t="str">
        <f t="shared" si="111"/>
        <v/>
      </c>
      <c r="C987" s="46" t="str">
        <f>IF(A987="","",IF(OR(A987=nper,payment&gt;ROUND((1+rate)*G986,2)),ROUND((1+rate)*G986,2),payment))</f>
        <v/>
      </c>
      <c r="D987" s="28"/>
      <c r="E987" s="11" t="str">
        <f t="shared" si="105"/>
        <v/>
      </c>
      <c r="F987" s="11" t="str">
        <f t="shared" si="106"/>
        <v/>
      </c>
      <c r="G987" s="11" t="str">
        <f t="shared" si="107"/>
        <v/>
      </c>
      <c r="H987" s="12" t="str">
        <f t="shared" si="108"/>
        <v/>
      </c>
      <c r="I987" s="12" t="str">
        <f t="shared" si="109"/>
        <v/>
      </c>
      <c r="J987" s="12" t="str">
        <f t="shared" ca="1" si="110"/>
        <v/>
      </c>
    </row>
    <row r="988" spans="1:10" x14ac:dyDescent="0.2">
      <c r="A988" s="10" t="str">
        <f>IF(ISERROR(IF(A987=nper,"",A987+1))=TRUE,"",IF(A987=nper,"",A987+1))</f>
        <v/>
      </c>
      <c r="B988" s="43" t="str">
        <f t="shared" si="111"/>
        <v/>
      </c>
      <c r="C988" s="46" t="str">
        <f>IF(A988="","",IF(OR(A988=nper,payment&gt;ROUND((1+rate)*G987,2)),ROUND((1+rate)*G987,2),payment))</f>
        <v/>
      </c>
      <c r="D988" s="28"/>
      <c r="E988" s="11" t="str">
        <f t="shared" si="105"/>
        <v/>
      </c>
      <c r="F988" s="11" t="str">
        <f t="shared" si="106"/>
        <v/>
      </c>
      <c r="G988" s="11" t="str">
        <f t="shared" si="107"/>
        <v/>
      </c>
      <c r="H988" s="12" t="str">
        <f t="shared" si="108"/>
        <v/>
      </c>
      <c r="I988" s="12" t="str">
        <f t="shared" si="109"/>
        <v/>
      </c>
      <c r="J988" s="12" t="str">
        <f t="shared" ca="1" si="110"/>
        <v/>
      </c>
    </row>
    <row r="989" spans="1:10" x14ac:dyDescent="0.2">
      <c r="A989" s="10" t="str">
        <f>IF(ISERROR(IF(A988=nper,"",A988+1))=TRUE,"",IF(A988=nper,"",A988+1))</f>
        <v/>
      </c>
      <c r="B989" s="43" t="str">
        <f t="shared" si="111"/>
        <v/>
      </c>
      <c r="C989" s="46" t="str">
        <f>IF(A989="","",IF(OR(A989=nper,payment&gt;ROUND((1+rate)*G988,2)),ROUND((1+rate)*G988,2),payment))</f>
        <v/>
      </c>
      <c r="D989" s="28"/>
      <c r="E989" s="11" t="str">
        <f t="shared" si="105"/>
        <v/>
      </c>
      <c r="F989" s="11" t="str">
        <f t="shared" si="106"/>
        <v/>
      </c>
      <c r="G989" s="11" t="str">
        <f t="shared" si="107"/>
        <v/>
      </c>
      <c r="H989" s="12" t="str">
        <f t="shared" si="108"/>
        <v/>
      </c>
      <c r="I989" s="12" t="str">
        <f t="shared" si="109"/>
        <v/>
      </c>
      <c r="J989" s="12" t="str">
        <f t="shared" ca="1" si="110"/>
        <v/>
      </c>
    </row>
    <row r="990" spans="1:10" x14ac:dyDescent="0.2">
      <c r="A990" s="10" t="str">
        <f>IF(ISERROR(IF(A989=nper,"",A989+1))=TRUE,"",IF(A989=nper,"",A989+1))</f>
        <v/>
      </c>
      <c r="B990" s="43" t="str">
        <f t="shared" si="111"/>
        <v/>
      </c>
      <c r="C990" s="46" t="str">
        <f>IF(A990="","",IF(OR(A990=nper,payment&gt;ROUND((1+rate)*G989,2)),ROUND((1+rate)*G989,2),payment))</f>
        <v/>
      </c>
      <c r="D990" s="28"/>
      <c r="E990" s="11" t="str">
        <f t="shared" si="105"/>
        <v/>
      </c>
      <c r="F990" s="11" t="str">
        <f t="shared" si="106"/>
        <v/>
      </c>
      <c r="G990" s="11" t="str">
        <f t="shared" si="107"/>
        <v/>
      </c>
      <c r="H990" s="12" t="str">
        <f t="shared" si="108"/>
        <v/>
      </c>
      <c r="I990" s="12" t="str">
        <f t="shared" si="109"/>
        <v/>
      </c>
      <c r="J990" s="12" t="str">
        <f t="shared" ca="1" si="110"/>
        <v/>
      </c>
    </row>
    <row r="991" spans="1:10" x14ac:dyDescent="0.2">
      <c r="A991" s="10" t="str">
        <f>IF(ISERROR(IF(A990=nper,"",A990+1))=TRUE,"",IF(A990=nper,"",A990+1))</f>
        <v/>
      </c>
      <c r="B991" s="43" t="str">
        <f t="shared" si="111"/>
        <v/>
      </c>
      <c r="C991" s="46" t="str">
        <f>IF(A991="","",IF(OR(A991=nper,payment&gt;ROUND((1+rate)*G990,2)),ROUND((1+rate)*G990,2),payment))</f>
        <v/>
      </c>
      <c r="D991" s="28"/>
      <c r="E991" s="11" t="str">
        <f t="shared" si="105"/>
        <v/>
      </c>
      <c r="F991" s="11" t="str">
        <f t="shared" si="106"/>
        <v/>
      </c>
      <c r="G991" s="11" t="str">
        <f t="shared" si="107"/>
        <v/>
      </c>
      <c r="H991" s="12" t="str">
        <f t="shared" si="108"/>
        <v/>
      </c>
      <c r="I991" s="12" t="str">
        <f t="shared" si="109"/>
        <v/>
      </c>
      <c r="J991" s="12" t="str">
        <f t="shared" ca="1" si="110"/>
        <v/>
      </c>
    </row>
    <row r="992" spans="1:10" x14ac:dyDescent="0.2">
      <c r="A992" s="10" t="str">
        <f>IF(ISERROR(IF(A991=nper,"",A991+1))=TRUE,"",IF(A991=nper,"",A991+1))</f>
        <v/>
      </c>
      <c r="B992" s="43" t="str">
        <f t="shared" si="111"/>
        <v/>
      </c>
      <c r="C992" s="46" t="str">
        <f>IF(A992="","",IF(OR(A992=nper,payment&gt;ROUND((1+rate)*G991,2)),ROUND((1+rate)*G991,2),payment))</f>
        <v/>
      </c>
      <c r="D992" s="28"/>
      <c r="E992" s="11" t="str">
        <f t="shared" si="105"/>
        <v/>
      </c>
      <c r="F992" s="11" t="str">
        <f t="shared" si="106"/>
        <v/>
      </c>
      <c r="G992" s="11" t="str">
        <f t="shared" si="107"/>
        <v/>
      </c>
      <c r="H992" s="12" t="str">
        <f t="shared" si="108"/>
        <v/>
      </c>
      <c r="I992" s="12" t="str">
        <f t="shared" si="109"/>
        <v/>
      </c>
      <c r="J992" s="12" t="str">
        <f t="shared" ca="1" si="110"/>
        <v/>
      </c>
    </row>
    <row r="993" spans="1:10" x14ac:dyDescent="0.2">
      <c r="A993" s="10" t="str">
        <f>IF(ISERROR(IF(A992=nper,"",A992+1))=TRUE,"",IF(A992=nper,"",A992+1))</f>
        <v/>
      </c>
      <c r="B993" s="43" t="str">
        <f t="shared" si="111"/>
        <v/>
      </c>
      <c r="C993" s="46" t="str">
        <f>IF(A993="","",IF(OR(A993=nper,payment&gt;ROUND((1+rate)*G992,2)),ROUND((1+rate)*G992,2),payment))</f>
        <v/>
      </c>
      <c r="D993" s="28"/>
      <c r="E993" s="11" t="str">
        <f t="shared" si="105"/>
        <v/>
      </c>
      <c r="F993" s="11" t="str">
        <f t="shared" si="106"/>
        <v/>
      </c>
      <c r="G993" s="11" t="str">
        <f t="shared" si="107"/>
        <v/>
      </c>
      <c r="H993" s="12" t="str">
        <f t="shared" si="108"/>
        <v/>
      </c>
      <c r="I993" s="12" t="str">
        <f t="shared" si="109"/>
        <v/>
      </c>
      <c r="J993" s="12" t="str">
        <f t="shared" ca="1" si="110"/>
        <v/>
      </c>
    </row>
    <row r="994" spans="1:10" x14ac:dyDescent="0.2">
      <c r="A994" s="10" t="str">
        <f>IF(ISERROR(IF(A993=nper,"",A993+1))=TRUE,"",IF(A993=nper,"",A993+1))</f>
        <v/>
      </c>
      <c r="B994" s="43" t="str">
        <f t="shared" si="111"/>
        <v/>
      </c>
      <c r="C994" s="46" t="str">
        <f>IF(A994="","",IF(OR(A994=nper,payment&gt;ROUND((1+rate)*G993,2)),ROUND((1+rate)*G993,2),payment))</f>
        <v/>
      </c>
      <c r="D994" s="28"/>
      <c r="E994" s="11" t="str">
        <f t="shared" si="105"/>
        <v/>
      </c>
      <c r="F994" s="11" t="str">
        <f t="shared" si="106"/>
        <v/>
      </c>
      <c r="G994" s="11" t="str">
        <f t="shared" si="107"/>
        <v/>
      </c>
      <c r="H994" s="12" t="str">
        <f t="shared" si="108"/>
        <v/>
      </c>
      <c r="I994" s="12" t="str">
        <f t="shared" si="109"/>
        <v/>
      </c>
      <c r="J994" s="12" t="str">
        <f t="shared" ca="1" si="110"/>
        <v/>
      </c>
    </row>
    <row r="995" spans="1:10" x14ac:dyDescent="0.2">
      <c r="A995" s="10" t="str">
        <f>IF(ISERROR(IF(A994=nper,"",A994+1))=TRUE,"",IF(A994=nper,"",A994+1))</f>
        <v/>
      </c>
      <c r="B995" s="43" t="str">
        <f t="shared" si="111"/>
        <v/>
      </c>
      <c r="C995" s="46" t="str">
        <f>IF(A995="","",IF(OR(A995=nper,payment&gt;ROUND((1+rate)*G994,2)),ROUND((1+rate)*G994,2),payment))</f>
        <v/>
      </c>
      <c r="D995" s="28"/>
      <c r="E995" s="11" t="str">
        <f t="shared" si="105"/>
        <v/>
      </c>
      <c r="F995" s="11" t="str">
        <f t="shared" si="106"/>
        <v/>
      </c>
      <c r="G995" s="11" t="str">
        <f t="shared" si="107"/>
        <v/>
      </c>
      <c r="H995" s="12" t="str">
        <f t="shared" si="108"/>
        <v/>
      </c>
      <c r="I995" s="12" t="str">
        <f t="shared" si="109"/>
        <v/>
      </c>
      <c r="J995" s="12" t="str">
        <f t="shared" ca="1" si="110"/>
        <v/>
      </c>
    </row>
    <row r="996" spans="1:10" x14ac:dyDescent="0.2">
      <c r="A996" s="10" t="str">
        <f>IF(ISERROR(IF(A995=nper,"",A995+1))=TRUE,"",IF(A995=nper,"",A995+1))</f>
        <v/>
      </c>
      <c r="B996" s="43" t="str">
        <f t="shared" si="111"/>
        <v/>
      </c>
      <c r="C996" s="46" t="str">
        <f>IF(A996="","",IF(OR(A996=nper,payment&gt;ROUND((1+rate)*G995,2)),ROUND((1+rate)*G995,2),payment))</f>
        <v/>
      </c>
      <c r="D996" s="28"/>
      <c r="E996" s="11" t="str">
        <f t="shared" si="105"/>
        <v/>
      </c>
      <c r="F996" s="11" t="str">
        <f t="shared" si="106"/>
        <v/>
      </c>
      <c r="G996" s="11" t="str">
        <f t="shared" si="107"/>
        <v/>
      </c>
      <c r="H996" s="12" t="str">
        <f t="shared" si="108"/>
        <v/>
      </c>
      <c r="I996" s="12" t="str">
        <f t="shared" si="109"/>
        <v/>
      </c>
      <c r="J996" s="12" t="str">
        <f t="shared" ca="1" si="110"/>
        <v/>
      </c>
    </row>
    <row r="997" spans="1:10" x14ac:dyDescent="0.2">
      <c r="A997" s="10" t="str">
        <f>IF(ISERROR(IF(A996=nper,"",A996+1))=TRUE,"",IF(A996=nper,"",A996+1))</f>
        <v/>
      </c>
      <c r="B997" s="43" t="str">
        <f t="shared" si="111"/>
        <v/>
      </c>
      <c r="C997" s="46" t="str">
        <f>IF(A997="","",IF(OR(A997=nper,payment&gt;ROUND((1+rate)*G996,2)),ROUND((1+rate)*G996,2),payment))</f>
        <v/>
      </c>
      <c r="D997" s="28"/>
      <c r="E997" s="11" t="str">
        <f t="shared" si="105"/>
        <v/>
      </c>
      <c r="F997" s="11" t="str">
        <f t="shared" si="106"/>
        <v/>
      </c>
      <c r="G997" s="11" t="str">
        <f t="shared" si="107"/>
        <v/>
      </c>
      <c r="H997" s="12" t="str">
        <f t="shared" si="108"/>
        <v/>
      </c>
      <c r="I997" s="12" t="str">
        <f t="shared" si="109"/>
        <v/>
      </c>
      <c r="J997" s="12" t="str">
        <f t="shared" ca="1" si="110"/>
        <v/>
      </c>
    </row>
    <row r="998" spans="1:10" x14ac:dyDescent="0.2">
      <c r="A998" s="10" t="str">
        <f>IF(ISERROR(IF(A997=nper,"",A997+1))=TRUE,"",IF(A997=nper,"",A997+1))</f>
        <v/>
      </c>
      <c r="B998" s="43" t="str">
        <f t="shared" si="111"/>
        <v/>
      </c>
      <c r="C998" s="46" t="str">
        <f>IF(A998="","",IF(OR(A998=nper,payment&gt;ROUND((1+rate)*G997,2)),ROUND((1+rate)*G997,2),payment))</f>
        <v/>
      </c>
      <c r="D998" s="28"/>
      <c r="E998" s="11" t="str">
        <f t="shared" si="105"/>
        <v/>
      </c>
      <c r="F998" s="11" t="str">
        <f t="shared" si="106"/>
        <v/>
      </c>
      <c r="G998" s="11" t="str">
        <f t="shared" si="107"/>
        <v/>
      </c>
      <c r="H998" s="12" t="str">
        <f t="shared" si="108"/>
        <v/>
      </c>
      <c r="I998" s="12" t="str">
        <f t="shared" si="109"/>
        <v/>
      </c>
      <c r="J998" s="12" t="str">
        <f t="shared" ca="1" si="110"/>
        <v/>
      </c>
    </row>
    <row r="999" spans="1:10" x14ac:dyDescent="0.2">
      <c r="A999" s="10" t="str">
        <f>IF(ISERROR(IF(A998=nper,"",A998+1))=TRUE,"",IF(A998=nper,"",A998+1))</f>
        <v/>
      </c>
      <c r="B999" s="43" t="str">
        <f t="shared" si="111"/>
        <v/>
      </c>
      <c r="C999" s="46" t="str">
        <f>IF(A999="","",IF(OR(A999=nper,payment&gt;ROUND((1+rate)*G998,2)),ROUND((1+rate)*G998,2),payment))</f>
        <v/>
      </c>
      <c r="D999" s="28"/>
      <c r="E999" s="11" t="str">
        <f t="shared" si="105"/>
        <v/>
      </c>
      <c r="F999" s="11" t="str">
        <f t="shared" si="106"/>
        <v/>
      </c>
      <c r="G999" s="11" t="str">
        <f t="shared" si="107"/>
        <v/>
      </c>
      <c r="H999" s="12" t="str">
        <f t="shared" si="108"/>
        <v/>
      </c>
      <c r="I999" s="12" t="str">
        <f t="shared" si="109"/>
        <v/>
      </c>
      <c r="J999" s="12" t="str">
        <f t="shared" ca="1" si="110"/>
        <v/>
      </c>
    </row>
    <row r="1000" spans="1:10" x14ac:dyDescent="0.2">
      <c r="A1000" s="10" t="str">
        <f>IF(ISERROR(IF(A999=nper,"",A999+1))=TRUE,"",IF(A999=nper,"",A999+1))</f>
        <v/>
      </c>
      <c r="B1000" s="43" t="str">
        <f t="shared" si="111"/>
        <v/>
      </c>
      <c r="C1000" s="46" t="str">
        <f>IF(A1000="","",IF(OR(A1000=nper,payment&gt;ROUND((1+rate)*G999,2)),ROUND((1+rate)*G999,2),payment))</f>
        <v/>
      </c>
      <c r="D1000" s="28"/>
      <c r="E1000" s="11" t="str">
        <f t="shared" si="105"/>
        <v/>
      </c>
      <c r="F1000" s="11" t="str">
        <f t="shared" si="106"/>
        <v/>
      </c>
      <c r="G1000" s="11" t="str">
        <f t="shared" si="107"/>
        <v/>
      </c>
      <c r="H1000" s="12" t="str">
        <f t="shared" si="108"/>
        <v/>
      </c>
      <c r="I1000" s="12" t="str">
        <f t="shared" si="109"/>
        <v/>
      </c>
      <c r="J1000" s="12" t="str">
        <f t="shared" ca="1" si="110"/>
        <v/>
      </c>
    </row>
    <row r="1001" spans="1:10" x14ac:dyDescent="0.2">
      <c r="A1001" s="10" t="str">
        <f>IF(ISERROR(IF(A1000=nper,"",A1000+1))=TRUE,"",IF(A1000=nper,"",A1000+1))</f>
        <v/>
      </c>
      <c r="B1001" s="43" t="str">
        <f t="shared" si="111"/>
        <v/>
      </c>
      <c r="C1001" s="46" t="str">
        <f>IF(A1001="","",IF(OR(A1001=nper,payment&gt;ROUND((1+rate)*G1000,2)),ROUND((1+rate)*G1000,2),payment))</f>
        <v/>
      </c>
      <c r="D1001" s="28"/>
      <c r="E1001" s="11" t="str">
        <f t="shared" si="105"/>
        <v/>
      </c>
      <c r="F1001" s="11" t="str">
        <f t="shared" si="106"/>
        <v/>
      </c>
      <c r="G1001" s="11" t="str">
        <f t="shared" si="107"/>
        <v/>
      </c>
      <c r="H1001" s="12" t="str">
        <f t="shared" si="108"/>
        <v/>
      </c>
      <c r="I1001" s="12" t="str">
        <f t="shared" si="109"/>
        <v/>
      </c>
      <c r="J1001" s="12" t="str">
        <f t="shared" ca="1" si="110"/>
        <v/>
      </c>
    </row>
    <row r="1002" spans="1:10" x14ac:dyDescent="0.2">
      <c r="A1002" s="10" t="str">
        <f>IF(ISERROR(IF(A1001=nper,"",A1001+1))=TRUE,"",IF(A1001=nper,"",A1001+1))</f>
        <v/>
      </c>
      <c r="B1002" s="43" t="str">
        <f t="shared" si="111"/>
        <v/>
      </c>
      <c r="C1002" s="46" t="str">
        <f>IF(A1002="","",IF(OR(A1002=nper,payment&gt;ROUND((1+rate)*G1001,2)),ROUND((1+rate)*G1001,2),payment))</f>
        <v/>
      </c>
      <c r="D1002" s="28"/>
      <c r="E1002" s="11" t="str">
        <f t="shared" si="105"/>
        <v/>
      </c>
      <c r="F1002" s="11" t="str">
        <f t="shared" si="106"/>
        <v/>
      </c>
      <c r="G1002" s="11" t="str">
        <f t="shared" si="107"/>
        <v/>
      </c>
      <c r="H1002" s="12" t="str">
        <f t="shared" si="108"/>
        <v/>
      </c>
      <c r="I1002" s="12" t="str">
        <f t="shared" si="109"/>
        <v/>
      </c>
      <c r="J1002" s="12" t="str">
        <f t="shared" ca="1" si="110"/>
        <v/>
      </c>
    </row>
    <row r="1003" spans="1:10" x14ac:dyDescent="0.2">
      <c r="A1003" s="10" t="str">
        <f>IF(ISERROR(IF(A1002=nper,"",A1002+1))=TRUE,"",IF(A1002=nper,"",A1002+1))</f>
        <v/>
      </c>
      <c r="B1003" s="43" t="str">
        <f t="shared" si="111"/>
        <v/>
      </c>
      <c r="C1003" s="46" t="str">
        <f>IF(A1003="","",IF(OR(A1003=nper,payment&gt;ROUND((1+rate)*G1002,2)),ROUND((1+rate)*G1002,2),payment))</f>
        <v/>
      </c>
      <c r="D1003" s="28"/>
      <c r="E1003" s="11" t="str">
        <f t="shared" si="105"/>
        <v/>
      </c>
      <c r="F1003" s="11" t="str">
        <f t="shared" si="106"/>
        <v/>
      </c>
      <c r="G1003" s="11" t="str">
        <f t="shared" si="107"/>
        <v/>
      </c>
      <c r="H1003" s="12" t="str">
        <f t="shared" si="108"/>
        <v/>
      </c>
      <c r="I1003" s="12" t="str">
        <f t="shared" si="109"/>
        <v/>
      </c>
      <c r="J1003" s="12" t="str">
        <f t="shared" ca="1" si="110"/>
        <v/>
      </c>
    </row>
    <row r="1004" spans="1:10" x14ac:dyDescent="0.2">
      <c r="A1004" s="10" t="str">
        <f>IF(ISERROR(IF(A1003=nper,"",A1003+1))=TRUE,"",IF(A1003=nper,"",A1003+1))</f>
        <v/>
      </c>
      <c r="B1004" s="43" t="str">
        <f t="shared" si="111"/>
        <v/>
      </c>
      <c r="C1004" s="46" t="str">
        <f>IF(A1004="","",IF(OR(A1004=nper,payment&gt;ROUND((1+rate)*G1003,2)),ROUND((1+rate)*G1003,2),payment))</f>
        <v/>
      </c>
      <c r="D1004" s="28"/>
      <c r="E1004" s="11" t="str">
        <f t="shared" si="105"/>
        <v/>
      </c>
      <c r="F1004" s="11" t="str">
        <f t="shared" si="106"/>
        <v/>
      </c>
      <c r="G1004" s="11" t="str">
        <f t="shared" si="107"/>
        <v/>
      </c>
      <c r="H1004" s="12" t="str">
        <f t="shared" si="108"/>
        <v/>
      </c>
      <c r="I1004" s="12" t="str">
        <f t="shared" si="109"/>
        <v/>
      </c>
      <c r="J1004" s="12" t="str">
        <f t="shared" ca="1" si="110"/>
        <v/>
      </c>
    </row>
    <row r="1005" spans="1:10" x14ac:dyDescent="0.2">
      <c r="A1005" s="10" t="str">
        <f>IF(ISERROR(IF(A1004=nper,"",A1004+1))=TRUE,"",IF(A1004=nper,"",A1004+1))</f>
        <v/>
      </c>
      <c r="B1005" s="43" t="str">
        <f t="shared" si="111"/>
        <v/>
      </c>
      <c r="C1005" s="46" t="str">
        <f>IF(A1005="","",IF(OR(A1005=nper,payment&gt;ROUND((1+rate)*G1004,2)),ROUND((1+rate)*G1004,2),payment))</f>
        <v/>
      </c>
      <c r="D1005" s="28"/>
      <c r="E1005" s="11" t="str">
        <f t="shared" si="105"/>
        <v/>
      </c>
      <c r="F1005" s="11" t="str">
        <f t="shared" si="106"/>
        <v/>
      </c>
      <c r="G1005" s="11" t="str">
        <f t="shared" si="107"/>
        <v/>
      </c>
      <c r="H1005" s="12" t="str">
        <f t="shared" si="108"/>
        <v/>
      </c>
      <c r="I1005" s="12" t="str">
        <f t="shared" si="109"/>
        <v/>
      </c>
      <c r="J1005" s="12" t="str">
        <f t="shared" ca="1" si="110"/>
        <v/>
      </c>
    </row>
    <row r="1006" spans="1:10" x14ac:dyDescent="0.2">
      <c r="A1006" s="10" t="str">
        <f>IF(ISERROR(IF(A1005=nper,"",A1005+1))=TRUE,"",IF(A1005=nper,"",A1005+1))</f>
        <v/>
      </c>
      <c r="B1006" s="43" t="str">
        <f t="shared" si="111"/>
        <v/>
      </c>
      <c r="C1006" s="46" t="str">
        <f>IF(A1006="","",IF(OR(A1006=nper,payment&gt;ROUND((1+rate)*G1005,2)),ROUND((1+rate)*G1005,2),payment))</f>
        <v/>
      </c>
      <c r="D1006" s="28"/>
      <c r="E1006" s="11" t="str">
        <f t="shared" si="105"/>
        <v/>
      </c>
      <c r="F1006" s="11" t="str">
        <f t="shared" si="106"/>
        <v/>
      </c>
      <c r="G1006" s="11" t="str">
        <f t="shared" si="107"/>
        <v/>
      </c>
      <c r="H1006" s="12" t="str">
        <f t="shared" si="108"/>
        <v/>
      </c>
      <c r="I1006" s="12" t="str">
        <f t="shared" si="109"/>
        <v/>
      </c>
      <c r="J1006" s="12" t="str">
        <f t="shared" ca="1" si="110"/>
        <v/>
      </c>
    </row>
    <row r="1007" spans="1:10" x14ac:dyDescent="0.2">
      <c r="A1007" s="10" t="str">
        <f>IF(ISERROR(IF(A1006=nper,"",A1006+1))=TRUE,"",IF(A1006=nper,"",A1006+1))</f>
        <v/>
      </c>
      <c r="B1007" s="43" t="str">
        <f t="shared" si="111"/>
        <v/>
      </c>
      <c r="C1007" s="46" t="str">
        <f>IF(A1007="","",IF(OR(A1007=nper,payment&gt;ROUND((1+rate)*G1006,2)),ROUND((1+rate)*G1006,2),payment))</f>
        <v/>
      </c>
      <c r="D1007" s="28"/>
      <c r="E1007" s="11" t="str">
        <f t="shared" si="105"/>
        <v/>
      </c>
      <c r="F1007" s="11" t="str">
        <f t="shared" si="106"/>
        <v/>
      </c>
      <c r="G1007" s="11" t="str">
        <f t="shared" si="107"/>
        <v/>
      </c>
      <c r="H1007" s="12" t="str">
        <f t="shared" si="108"/>
        <v/>
      </c>
      <c r="I1007" s="12" t="str">
        <f t="shared" si="109"/>
        <v/>
      </c>
      <c r="J1007" s="12" t="str">
        <f t="shared" ca="1" si="110"/>
        <v/>
      </c>
    </row>
    <row r="1008" spans="1:10" x14ac:dyDescent="0.2">
      <c r="A1008" s="10" t="str">
        <f>IF(ISERROR(IF(A1007=nper,"",A1007+1))=TRUE,"",IF(A1007=nper,"",A1007+1))</f>
        <v/>
      </c>
      <c r="B1008" s="43" t="str">
        <f t="shared" si="111"/>
        <v/>
      </c>
      <c r="C1008" s="46" t="str">
        <f>IF(A1008="","",IF(OR(A1008=nper,payment&gt;ROUND((1+rate)*G1007,2)),ROUND((1+rate)*G1007,2),payment))</f>
        <v/>
      </c>
      <c r="D1008" s="28"/>
      <c r="E1008" s="11" t="str">
        <f t="shared" si="105"/>
        <v/>
      </c>
      <c r="F1008" s="11" t="str">
        <f t="shared" si="106"/>
        <v/>
      </c>
      <c r="G1008" s="11" t="str">
        <f t="shared" si="107"/>
        <v/>
      </c>
      <c r="H1008" s="12" t="str">
        <f t="shared" si="108"/>
        <v/>
      </c>
      <c r="I1008" s="12" t="str">
        <f t="shared" si="109"/>
        <v/>
      </c>
      <c r="J1008" s="12" t="str">
        <f t="shared" ca="1" si="110"/>
        <v/>
      </c>
    </row>
    <row r="1009" spans="1:10" x14ac:dyDescent="0.2">
      <c r="A1009" s="10" t="str">
        <f>IF(ISERROR(IF(A1008=nper,"",A1008+1))=TRUE,"",IF(A1008=nper,"",A1008+1))</f>
        <v/>
      </c>
      <c r="B1009" s="43" t="str">
        <f t="shared" si="111"/>
        <v/>
      </c>
      <c r="C1009" s="46" t="str">
        <f>IF(A1009="","",IF(OR(A1009=nper,payment&gt;ROUND((1+rate)*G1008,2)),ROUND((1+rate)*G1008,2),payment))</f>
        <v/>
      </c>
      <c r="D1009" s="28"/>
      <c r="E1009" s="11" t="str">
        <f t="shared" si="105"/>
        <v/>
      </c>
      <c r="F1009" s="11" t="str">
        <f t="shared" si="106"/>
        <v/>
      </c>
      <c r="G1009" s="11" t="str">
        <f t="shared" si="107"/>
        <v/>
      </c>
      <c r="H1009" s="12" t="str">
        <f t="shared" si="108"/>
        <v/>
      </c>
      <c r="I1009" s="12" t="str">
        <f t="shared" si="109"/>
        <v/>
      </c>
      <c r="J1009" s="12" t="str">
        <f t="shared" ca="1" si="110"/>
        <v/>
      </c>
    </row>
    <row r="1010" spans="1:10" x14ac:dyDescent="0.2">
      <c r="A1010" s="10" t="str">
        <f>IF(ISERROR(IF(A1009=nper,"",A1009+1))=TRUE,"",IF(A1009=nper,"",A1009+1))</f>
        <v/>
      </c>
      <c r="B1010" s="43" t="str">
        <f t="shared" si="111"/>
        <v/>
      </c>
      <c r="C1010" s="46" t="str">
        <f>IF(A1010="","",IF(OR(A1010=nper,payment&gt;ROUND((1+rate)*G1009,2)),ROUND((1+rate)*G1009,2),payment))</f>
        <v/>
      </c>
      <c r="D1010" s="28"/>
      <c r="E1010" s="11" t="str">
        <f t="shared" si="105"/>
        <v/>
      </c>
      <c r="F1010" s="11" t="str">
        <f t="shared" si="106"/>
        <v/>
      </c>
      <c r="G1010" s="11" t="str">
        <f t="shared" si="107"/>
        <v/>
      </c>
      <c r="H1010" s="12" t="str">
        <f t="shared" si="108"/>
        <v/>
      </c>
      <c r="I1010" s="12" t="str">
        <f t="shared" si="109"/>
        <v/>
      </c>
      <c r="J1010" s="12" t="str">
        <f t="shared" ca="1" si="110"/>
        <v/>
      </c>
    </row>
    <row r="1011" spans="1:10" x14ac:dyDescent="0.2">
      <c r="A1011" s="10" t="str">
        <f>IF(ISERROR(IF(A1010=nper,"",A1010+1))=TRUE,"",IF(A1010=nper,"",A1010+1))</f>
        <v/>
      </c>
      <c r="B1011" s="43" t="str">
        <f t="shared" si="111"/>
        <v/>
      </c>
      <c r="C1011" s="46" t="str">
        <f>IF(A1011="","",IF(OR(A1011=nper,payment&gt;ROUND((1+rate)*G1010,2)),ROUND((1+rate)*G1010,2),payment))</f>
        <v/>
      </c>
      <c r="D1011" s="28"/>
      <c r="E1011" s="11" t="str">
        <f t="shared" si="105"/>
        <v/>
      </c>
      <c r="F1011" s="11" t="str">
        <f t="shared" si="106"/>
        <v/>
      </c>
      <c r="G1011" s="11" t="str">
        <f t="shared" si="107"/>
        <v/>
      </c>
      <c r="H1011" s="12" t="str">
        <f t="shared" si="108"/>
        <v/>
      </c>
      <c r="I1011" s="12" t="str">
        <f t="shared" si="109"/>
        <v/>
      </c>
      <c r="J1011" s="12" t="str">
        <f t="shared" ca="1" si="110"/>
        <v/>
      </c>
    </row>
    <row r="1012" spans="1:10" x14ac:dyDescent="0.2">
      <c r="A1012" s="10" t="str">
        <f>IF(ISERROR(IF(A1011=nper,"",A1011+1))=TRUE,"",IF(A1011=nper,"",A1011+1))</f>
        <v/>
      </c>
      <c r="B1012" s="43" t="str">
        <f t="shared" si="111"/>
        <v/>
      </c>
      <c r="C1012" s="46" t="str">
        <f>IF(A1012="","",IF(OR(A1012=nper,payment&gt;ROUND((1+rate)*G1011,2)),ROUND((1+rate)*G1011,2),payment))</f>
        <v/>
      </c>
      <c r="D1012" s="28"/>
      <c r="E1012" s="11" t="str">
        <f t="shared" si="105"/>
        <v/>
      </c>
      <c r="F1012" s="11" t="str">
        <f t="shared" si="106"/>
        <v/>
      </c>
      <c r="G1012" s="11" t="str">
        <f t="shared" si="107"/>
        <v/>
      </c>
      <c r="H1012" s="12" t="str">
        <f t="shared" si="108"/>
        <v/>
      </c>
      <c r="I1012" s="12" t="str">
        <f t="shared" si="109"/>
        <v/>
      </c>
      <c r="J1012" s="12" t="str">
        <f t="shared" ca="1" si="110"/>
        <v/>
      </c>
    </row>
    <row r="1013" spans="1:10" x14ac:dyDescent="0.2">
      <c r="A1013" s="10" t="str">
        <f>IF(ISERROR(IF(A1012=nper,"",A1012+1))=TRUE,"",IF(A1012=nper,"",A1012+1))</f>
        <v/>
      </c>
      <c r="B1013" s="43" t="str">
        <f t="shared" si="111"/>
        <v/>
      </c>
      <c r="C1013" s="46" t="str">
        <f>IF(A1013="","",IF(OR(A1013=nper,payment&gt;ROUND((1+rate)*G1012,2)),ROUND((1+rate)*G1012,2),payment))</f>
        <v/>
      </c>
      <c r="D1013" s="28"/>
      <c r="E1013" s="11" t="str">
        <f t="shared" si="105"/>
        <v/>
      </c>
      <c r="F1013" s="11" t="str">
        <f t="shared" si="106"/>
        <v/>
      </c>
      <c r="G1013" s="11" t="str">
        <f t="shared" si="107"/>
        <v/>
      </c>
      <c r="H1013" s="12" t="str">
        <f t="shared" si="108"/>
        <v/>
      </c>
      <c r="I1013" s="12" t="str">
        <f t="shared" si="109"/>
        <v/>
      </c>
      <c r="J1013" s="12" t="str">
        <f t="shared" ca="1" si="110"/>
        <v/>
      </c>
    </row>
    <row r="1014" spans="1:10" x14ac:dyDescent="0.2">
      <c r="A1014" s="10" t="str">
        <f>IF(ISERROR(IF(A1013=nper,"",A1013+1))=TRUE,"",IF(A1013=nper,"",A1013+1))</f>
        <v/>
      </c>
      <c r="B1014" s="43" t="str">
        <f t="shared" si="111"/>
        <v/>
      </c>
      <c r="C1014" s="46" t="str">
        <f>IF(A1014="","",IF(OR(A1014=nper,payment&gt;ROUND((1+rate)*G1013,2)),ROUND((1+rate)*G1013,2),payment))</f>
        <v/>
      </c>
      <c r="D1014" s="28"/>
      <c r="E1014" s="11" t="str">
        <f t="shared" si="105"/>
        <v/>
      </c>
      <c r="F1014" s="11" t="str">
        <f t="shared" si="106"/>
        <v/>
      </c>
      <c r="G1014" s="11" t="str">
        <f t="shared" si="107"/>
        <v/>
      </c>
      <c r="H1014" s="12" t="str">
        <f t="shared" si="108"/>
        <v/>
      </c>
      <c r="I1014" s="12" t="str">
        <f t="shared" si="109"/>
        <v/>
      </c>
      <c r="J1014" s="12" t="str">
        <f t="shared" ca="1" si="110"/>
        <v/>
      </c>
    </row>
    <row r="1015" spans="1:10" x14ac:dyDescent="0.2">
      <c r="A1015" s="10" t="str">
        <f>IF(ISERROR(IF(A1014=nper,"",A1014+1))=TRUE,"",IF(A1014=nper,"",A1014+1))</f>
        <v/>
      </c>
      <c r="B1015" s="43" t="str">
        <f t="shared" si="111"/>
        <v/>
      </c>
      <c r="C1015" s="46" t="str">
        <f>IF(A1015="","",IF(OR(A1015=nper,payment&gt;ROUND((1+rate)*G1014,2)),ROUND((1+rate)*G1014,2),payment))</f>
        <v/>
      </c>
      <c r="D1015" s="28"/>
      <c r="E1015" s="11" t="str">
        <f t="shared" si="105"/>
        <v/>
      </c>
      <c r="F1015" s="11" t="str">
        <f t="shared" si="106"/>
        <v/>
      </c>
      <c r="G1015" s="11" t="str">
        <f t="shared" si="107"/>
        <v/>
      </c>
      <c r="H1015" s="12" t="str">
        <f t="shared" si="108"/>
        <v/>
      </c>
      <c r="I1015" s="12" t="str">
        <f t="shared" si="109"/>
        <v/>
      </c>
      <c r="J1015" s="12" t="str">
        <f t="shared" ca="1" si="110"/>
        <v/>
      </c>
    </row>
    <row r="1016" spans="1:10" x14ac:dyDescent="0.2">
      <c r="A1016" s="10" t="str">
        <f>IF(ISERROR(IF(A1015=nper,"",A1015+1))=TRUE,"",IF(A1015=nper,"",A1015+1))</f>
        <v/>
      </c>
      <c r="B1016" s="43" t="str">
        <f t="shared" si="111"/>
        <v/>
      </c>
      <c r="C1016" s="46" t="str">
        <f>IF(A1016="","",IF(OR(A1016=nper,payment&gt;ROUND((1+rate)*G1015,2)),ROUND((1+rate)*G1015,2),payment))</f>
        <v/>
      </c>
      <c r="D1016" s="28"/>
      <c r="E1016" s="11" t="str">
        <f t="shared" si="105"/>
        <v/>
      </c>
      <c r="F1016" s="11" t="str">
        <f t="shared" si="106"/>
        <v/>
      </c>
      <c r="G1016" s="11" t="str">
        <f t="shared" si="107"/>
        <v/>
      </c>
      <c r="H1016" s="12" t="str">
        <f t="shared" si="108"/>
        <v/>
      </c>
      <c r="I1016" s="12" t="str">
        <f t="shared" si="109"/>
        <v/>
      </c>
      <c r="J1016" s="12" t="str">
        <f t="shared" ca="1" si="110"/>
        <v/>
      </c>
    </row>
    <row r="1017" spans="1:10" x14ac:dyDescent="0.2">
      <c r="A1017" s="10" t="str">
        <f>IF(ISERROR(IF(A1016=nper,"",A1016+1))=TRUE,"",IF(A1016=nper,"",A1016+1))</f>
        <v/>
      </c>
      <c r="B1017" s="43" t="str">
        <f t="shared" si="111"/>
        <v/>
      </c>
      <c r="C1017" s="46" t="str">
        <f>IF(A1017="","",IF(OR(A1017=nper,payment&gt;ROUND((1+rate)*G1016,2)),ROUND((1+rate)*G1016,2),payment))</f>
        <v/>
      </c>
      <c r="D1017" s="28"/>
      <c r="E1017" s="11" t="str">
        <f t="shared" si="105"/>
        <v/>
      </c>
      <c r="F1017" s="11" t="str">
        <f t="shared" si="106"/>
        <v/>
      </c>
      <c r="G1017" s="11" t="str">
        <f t="shared" si="107"/>
        <v/>
      </c>
      <c r="H1017" s="12" t="str">
        <f t="shared" si="108"/>
        <v/>
      </c>
      <c r="I1017" s="12" t="str">
        <f t="shared" si="109"/>
        <v/>
      </c>
      <c r="J1017" s="12" t="str">
        <f t="shared" ca="1" si="110"/>
        <v/>
      </c>
    </row>
    <row r="1018" spans="1:10" x14ac:dyDescent="0.2">
      <c r="A1018" s="10" t="str">
        <f>IF(ISERROR(IF(A1017=nper,"",A1017+1))=TRUE,"",IF(A1017=nper,"",A1017+1))</f>
        <v/>
      </c>
      <c r="B1018" s="43" t="str">
        <f t="shared" si="111"/>
        <v/>
      </c>
      <c r="C1018" s="46" t="str">
        <f>IF(A1018="","",IF(OR(A1018=nper,payment&gt;ROUND((1+rate)*G1017,2)),ROUND((1+rate)*G1017,2),payment))</f>
        <v/>
      </c>
      <c r="D1018" s="28"/>
      <c r="E1018" s="11" t="str">
        <f t="shared" si="105"/>
        <v/>
      </c>
      <c r="F1018" s="11" t="str">
        <f t="shared" si="106"/>
        <v/>
      </c>
      <c r="G1018" s="11" t="str">
        <f t="shared" si="107"/>
        <v/>
      </c>
      <c r="H1018" s="12" t="str">
        <f t="shared" si="108"/>
        <v/>
      </c>
      <c r="I1018" s="12" t="str">
        <f t="shared" si="109"/>
        <v/>
      </c>
      <c r="J1018" s="12" t="str">
        <f t="shared" ca="1" si="110"/>
        <v/>
      </c>
    </row>
    <row r="1019" spans="1:10" x14ac:dyDescent="0.2">
      <c r="A1019" s="10" t="str">
        <f>IF(ISERROR(IF(A1018=nper,"",A1018+1))=TRUE,"",IF(A1018=nper,"",A1018+1))</f>
        <v/>
      </c>
      <c r="B1019" s="43" t="str">
        <f t="shared" si="111"/>
        <v/>
      </c>
      <c r="C1019" s="46" t="str">
        <f>IF(A1019="","",IF(OR(A1019=nper,payment&gt;ROUND((1+rate)*G1018,2)),ROUND((1+rate)*G1018,2),payment))</f>
        <v/>
      </c>
      <c r="D1019" s="28"/>
      <c r="E1019" s="11" t="str">
        <f t="shared" si="105"/>
        <v/>
      </c>
      <c r="F1019" s="11" t="str">
        <f t="shared" si="106"/>
        <v/>
      </c>
      <c r="G1019" s="11" t="str">
        <f t="shared" si="107"/>
        <v/>
      </c>
      <c r="H1019" s="12" t="str">
        <f t="shared" si="108"/>
        <v/>
      </c>
      <c r="I1019" s="12" t="str">
        <f t="shared" si="109"/>
        <v/>
      </c>
      <c r="J1019" s="12" t="str">
        <f t="shared" ca="1" si="110"/>
        <v/>
      </c>
    </row>
    <row r="1020" spans="1:10" x14ac:dyDescent="0.2">
      <c r="A1020" s="10" t="str">
        <f>IF(ISERROR(IF(A1019=nper,"",A1019+1))=TRUE,"",IF(A1019=nper,"",A1019+1))</f>
        <v/>
      </c>
      <c r="B1020" s="43" t="str">
        <f t="shared" si="111"/>
        <v/>
      </c>
      <c r="C1020" s="46" t="str">
        <f>IF(A1020="","",IF(OR(A1020=nper,payment&gt;ROUND((1+rate)*G1019,2)),ROUND((1+rate)*G1019,2),payment))</f>
        <v/>
      </c>
      <c r="D1020" s="28"/>
      <c r="E1020" s="11" t="str">
        <f t="shared" si="105"/>
        <v/>
      </c>
      <c r="F1020" s="11" t="str">
        <f t="shared" si="106"/>
        <v/>
      </c>
      <c r="G1020" s="11" t="str">
        <f t="shared" si="107"/>
        <v/>
      </c>
      <c r="H1020" s="12" t="str">
        <f t="shared" si="108"/>
        <v/>
      </c>
      <c r="I1020" s="12" t="str">
        <f t="shared" si="109"/>
        <v/>
      </c>
      <c r="J1020" s="12" t="str">
        <f t="shared" ca="1" si="110"/>
        <v/>
      </c>
    </row>
    <row r="1021" spans="1:10" x14ac:dyDescent="0.2">
      <c r="A1021" s="10" t="str">
        <f>IF(ISERROR(IF(A1020=nper,"",A1020+1))=TRUE,"",IF(A1020=nper,"",A1020+1))</f>
        <v/>
      </c>
      <c r="B1021" s="43" t="str">
        <f t="shared" si="111"/>
        <v/>
      </c>
      <c r="C1021" s="46" t="str">
        <f>IF(A1021="","",IF(OR(A1021=nper,payment&gt;ROUND((1+rate)*G1020,2)),ROUND((1+rate)*G1020,2),payment))</f>
        <v/>
      </c>
      <c r="D1021" s="28"/>
      <c r="E1021" s="11" t="str">
        <f t="shared" si="105"/>
        <v/>
      </c>
      <c r="F1021" s="11" t="str">
        <f t="shared" si="106"/>
        <v/>
      </c>
      <c r="G1021" s="11" t="str">
        <f t="shared" si="107"/>
        <v/>
      </c>
      <c r="H1021" s="12" t="str">
        <f t="shared" si="108"/>
        <v/>
      </c>
      <c r="I1021" s="12" t="str">
        <f t="shared" si="109"/>
        <v/>
      </c>
      <c r="J1021" s="12" t="str">
        <f t="shared" ca="1" si="110"/>
        <v/>
      </c>
    </row>
    <row r="1022" spans="1:10" x14ac:dyDescent="0.2">
      <c r="A1022" s="10" t="str">
        <f>IF(ISERROR(IF(A1021=nper,"",A1021+1))=TRUE,"",IF(A1021=nper,"",A1021+1))</f>
        <v/>
      </c>
      <c r="B1022" s="43" t="str">
        <f t="shared" si="111"/>
        <v/>
      </c>
      <c r="C1022" s="46" t="str">
        <f>IF(A1022="","",IF(OR(A1022=nper,payment&gt;ROUND((1+rate)*G1021,2)),ROUND((1+rate)*G1021,2),payment))</f>
        <v/>
      </c>
      <c r="D1022" s="28"/>
      <c r="E1022" s="11" t="str">
        <f t="shared" si="105"/>
        <v/>
      </c>
      <c r="F1022" s="11" t="str">
        <f t="shared" si="106"/>
        <v/>
      </c>
      <c r="G1022" s="11" t="str">
        <f t="shared" si="107"/>
        <v/>
      </c>
      <c r="H1022" s="12" t="str">
        <f t="shared" si="108"/>
        <v/>
      </c>
      <c r="I1022" s="12" t="str">
        <f t="shared" si="109"/>
        <v/>
      </c>
      <c r="J1022" s="12" t="str">
        <f t="shared" ca="1" si="110"/>
        <v/>
      </c>
    </row>
    <row r="1023" spans="1:10" x14ac:dyDescent="0.2">
      <c r="A1023" s="10" t="str">
        <f>IF(ISERROR(IF(A1022=nper,"",A1022+1))=TRUE,"",IF(A1022=nper,"",A1022+1))</f>
        <v/>
      </c>
      <c r="B1023" s="43" t="str">
        <f t="shared" si="111"/>
        <v/>
      </c>
      <c r="C1023" s="46" t="str">
        <f>IF(A1023="","",IF(OR(A1023=nper,payment&gt;ROUND((1+rate)*G1022,2)),ROUND((1+rate)*G1022,2),payment))</f>
        <v/>
      </c>
      <c r="D1023" s="28"/>
      <c r="E1023" s="11" t="str">
        <f t="shared" si="105"/>
        <v/>
      </c>
      <c r="F1023" s="11" t="str">
        <f t="shared" si="106"/>
        <v/>
      </c>
      <c r="G1023" s="11" t="str">
        <f t="shared" si="107"/>
        <v/>
      </c>
      <c r="H1023" s="12" t="str">
        <f t="shared" si="108"/>
        <v/>
      </c>
      <c r="I1023" s="12" t="str">
        <f t="shared" si="109"/>
        <v/>
      </c>
      <c r="J1023" s="12" t="str">
        <f t="shared" ca="1" si="110"/>
        <v/>
      </c>
    </row>
    <row r="1024" spans="1:10" x14ac:dyDescent="0.2">
      <c r="A1024" s="10" t="str">
        <f>IF(ISERROR(IF(A1023=nper,"",A1023+1))=TRUE,"",IF(A1023=nper,"",A1023+1))</f>
        <v/>
      </c>
      <c r="B1024" s="43" t="str">
        <f t="shared" si="111"/>
        <v/>
      </c>
      <c r="C1024" s="46" t="str">
        <f>IF(A1024="","",IF(OR(A1024=nper,payment&gt;ROUND((1+rate)*G1023,2)),ROUND((1+rate)*G1023,2),payment))</f>
        <v/>
      </c>
      <c r="D1024" s="28"/>
      <c r="E1024" s="11" t="str">
        <f t="shared" si="105"/>
        <v/>
      </c>
      <c r="F1024" s="11" t="str">
        <f t="shared" si="106"/>
        <v/>
      </c>
      <c r="G1024" s="11" t="str">
        <f t="shared" si="107"/>
        <v/>
      </c>
      <c r="H1024" s="12" t="str">
        <f t="shared" si="108"/>
        <v/>
      </c>
      <c r="I1024" s="12" t="str">
        <f t="shared" si="109"/>
        <v/>
      </c>
      <c r="J1024" s="12" t="str">
        <f t="shared" ca="1" si="110"/>
        <v/>
      </c>
    </row>
    <row r="1025" spans="1:10" x14ac:dyDescent="0.2">
      <c r="A1025" s="10" t="str">
        <f>IF(ISERROR(IF(A1024=nper,"",A1024+1))=TRUE,"",IF(A1024=nper,"",A1024+1))</f>
        <v/>
      </c>
      <c r="B1025" s="43" t="str">
        <f t="shared" si="111"/>
        <v/>
      </c>
      <c r="C1025" s="46" t="str">
        <f>IF(A1025="","",IF(OR(A1025=nper,payment&gt;ROUND((1+rate)*G1024,2)),ROUND((1+rate)*G1024,2),payment))</f>
        <v/>
      </c>
      <c r="D1025" s="28"/>
      <c r="E1025" s="11" t="str">
        <f t="shared" si="105"/>
        <v/>
      </c>
      <c r="F1025" s="11" t="str">
        <f t="shared" si="106"/>
        <v/>
      </c>
      <c r="G1025" s="11" t="str">
        <f t="shared" si="107"/>
        <v/>
      </c>
      <c r="H1025" s="12" t="str">
        <f t="shared" si="108"/>
        <v/>
      </c>
      <c r="I1025" s="12" t="str">
        <f t="shared" si="109"/>
        <v/>
      </c>
      <c r="J1025" s="12" t="str">
        <f t="shared" ca="1" si="110"/>
        <v/>
      </c>
    </row>
    <row r="1026" spans="1:10" x14ac:dyDescent="0.2">
      <c r="A1026" s="10" t="str">
        <f>IF(ISERROR(IF(A1025=nper,"",A1025+1))=TRUE,"",IF(A1025=nper,"",A1025+1))</f>
        <v/>
      </c>
      <c r="B1026" s="43" t="str">
        <f t="shared" si="111"/>
        <v/>
      </c>
      <c r="C1026" s="46" t="str">
        <f>IF(A1026="","",IF(OR(A1026=nper,payment&gt;ROUND((1+rate)*G1025,2)),ROUND((1+rate)*G1025,2),payment))</f>
        <v/>
      </c>
      <c r="D1026" s="28"/>
      <c r="E1026" s="11" t="str">
        <f t="shared" si="105"/>
        <v/>
      </c>
      <c r="F1026" s="11" t="str">
        <f t="shared" si="106"/>
        <v/>
      </c>
      <c r="G1026" s="11" t="str">
        <f t="shared" si="107"/>
        <v/>
      </c>
      <c r="H1026" s="12" t="str">
        <f t="shared" si="108"/>
        <v/>
      </c>
      <c r="I1026" s="12" t="str">
        <f t="shared" si="109"/>
        <v/>
      </c>
      <c r="J1026" s="12" t="str">
        <f t="shared" ca="1" si="110"/>
        <v/>
      </c>
    </row>
    <row r="1027" spans="1:10" x14ac:dyDescent="0.2">
      <c r="A1027" s="10" t="str">
        <f>IF(ISERROR(IF(A1026=nper,"",A1026+1))=TRUE,"",IF(A1026=nper,"",A1026+1))</f>
        <v/>
      </c>
      <c r="B1027" s="43" t="str">
        <f t="shared" si="111"/>
        <v/>
      </c>
      <c r="C1027" s="46" t="str">
        <f>IF(A1027="","",IF(OR(A1027=nper,payment&gt;ROUND((1+rate)*G1026,2)),ROUND((1+rate)*G1026,2),payment))</f>
        <v/>
      </c>
      <c r="D1027" s="28"/>
      <c r="E1027" s="11" t="str">
        <f t="shared" si="105"/>
        <v/>
      </c>
      <c r="F1027" s="11" t="str">
        <f t="shared" si="106"/>
        <v/>
      </c>
      <c r="G1027" s="11" t="str">
        <f t="shared" si="107"/>
        <v/>
      </c>
      <c r="H1027" s="12" t="str">
        <f t="shared" si="108"/>
        <v/>
      </c>
      <c r="I1027" s="12" t="str">
        <f t="shared" si="109"/>
        <v/>
      </c>
      <c r="J1027" s="12" t="str">
        <f t="shared" ca="1" si="110"/>
        <v/>
      </c>
    </row>
    <row r="1028" spans="1:10" x14ac:dyDescent="0.2">
      <c r="A1028" s="10" t="str">
        <f>IF(ISERROR(IF(A1027=nper,"",A1027+1))=TRUE,"",IF(A1027=nper,"",A1027+1))</f>
        <v/>
      </c>
      <c r="B1028" s="43" t="str">
        <f t="shared" si="111"/>
        <v/>
      </c>
      <c r="C1028" s="46" t="str">
        <f>IF(A1028="","",IF(OR(A1028=nper,payment&gt;ROUND((1+rate)*G1027,2)),ROUND((1+rate)*G1027,2),payment))</f>
        <v/>
      </c>
      <c r="D1028" s="28"/>
      <c r="E1028" s="11" t="str">
        <f t="shared" si="105"/>
        <v/>
      </c>
      <c r="F1028" s="11" t="str">
        <f t="shared" si="106"/>
        <v/>
      </c>
      <c r="G1028" s="11" t="str">
        <f t="shared" si="107"/>
        <v/>
      </c>
      <c r="H1028" s="12" t="str">
        <f t="shared" si="108"/>
        <v/>
      </c>
      <c r="I1028" s="12" t="str">
        <f t="shared" si="109"/>
        <v/>
      </c>
      <c r="J1028" s="12" t="str">
        <f t="shared" ca="1" si="110"/>
        <v/>
      </c>
    </row>
    <row r="1029" spans="1:10" x14ac:dyDescent="0.2">
      <c r="A1029" s="10" t="str">
        <f>IF(ISERROR(IF(A1028=nper,"",A1028+1))=TRUE,"",IF(A1028=nper,"",A1028+1))</f>
        <v/>
      </c>
      <c r="B1029" s="43" t="str">
        <f t="shared" si="111"/>
        <v/>
      </c>
      <c r="C1029" s="46" t="str">
        <f>IF(A1029="","",IF(OR(A1029=nper,payment&gt;ROUND((1+rate)*G1028,2)),ROUND((1+rate)*G1028,2),payment))</f>
        <v/>
      </c>
      <c r="D1029" s="28"/>
      <c r="E1029" s="11" t="str">
        <f t="shared" si="105"/>
        <v/>
      </c>
      <c r="F1029" s="11" t="str">
        <f t="shared" si="106"/>
        <v/>
      </c>
      <c r="G1029" s="11" t="str">
        <f t="shared" si="107"/>
        <v/>
      </c>
      <c r="H1029" s="12" t="str">
        <f t="shared" si="108"/>
        <v/>
      </c>
      <c r="I1029" s="12" t="str">
        <f t="shared" si="109"/>
        <v/>
      </c>
      <c r="J1029" s="12" t="str">
        <f t="shared" ca="1" si="110"/>
        <v/>
      </c>
    </row>
    <row r="1030" spans="1:10" x14ac:dyDescent="0.2">
      <c r="A1030" s="10" t="str">
        <f>IF(ISERROR(IF(A1029=nper,"",A1029+1))=TRUE,"",IF(A1029=nper,"",A1029+1))</f>
        <v/>
      </c>
      <c r="B1030" s="43" t="str">
        <f t="shared" si="111"/>
        <v/>
      </c>
      <c r="C1030" s="46" t="str">
        <f>IF(A1030="","",IF(OR(A1030=nper,payment&gt;ROUND((1+rate)*G1029,2)),ROUND((1+rate)*G1029,2),payment))</f>
        <v/>
      </c>
      <c r="D1030" s="28"/>
      <c r="E1030" s="11" t="str">
        <f t="shared" si="105"/>
        <v/>
      </c>
      <c r="F1030" s="11" t="str">
        <f t="shared" si="106"/>
        <v/>
      </c>
      <c r="G1030" s="11" t="str">
        <f t="shared" si="107"/>
        <v/>
      </c>
      <c r="H1030" s="12" t="str">
        <f t="shared" si="108"/>
        <v/>
      </c>
      <c r="I1030" s="12" t="str">
        <f t="shared" si="109"/>
        <v/>
      </c>
      <c r="J1030" s="12" t="str">
        <f t="shared" ca="1" si="110"/>
        <v/>
      </c>
    </row>
    <row r="1031" spans="1:10" x14ac:dyDescent="0.2">
      <c r="A1031" s="10" t="str">
        <f>IF(ISERROR(IF(A1030=nper,"",A1030+1))=TRUE,"",IF(A1030=nper,"",A1030+1))</f>
        <v/>
      </c>
      <c r="B1031" s="43" t="str">
        <f t="shared" si="111"/>
        <v/>
      </c>
      <c r="C1031" s="46" t="str">
        <f>IF(A1031="","",IF(OR(A1031=nper,payment&gt;ROUND((1+rate)*G1030,2)),ROUND((1+rate)*G1030,2),payment))</f>
        <v/>
      </c>
      <c r="D1031" s="28"/>
      <c r="E1031" s="11" t="str">
        <f t="shared" si="105"/>
        <v/>
      </c>
      <c r="F1031" s="11" t="str">
        <f t="shared" si="106"/>
        <v/>
      </c>
      <c r="G1031" s="11" t="str">
        <f t="shared" si="107"/>
        <v/>
      </c>
      <c r="H1031" s="12" t="str">
        <f t="shared" si="108"/>
        <v/>
      </c>
      <c r="I1031" s="12" t="str">
        <f t="shared" si="109"/>
        <v/>
      </c>
      <c r="J1031" s="12" t="str">
        <f t="shared" ca="1" si="110"/>
        <v/>
      </c>
    </row>
    <row r="1032" spans="1:10" x14ac:dyDescent="0.2">
      <c r="A1032" s="10" t="str">
        <f>IF(ISERROR(IF(A1031=nper,"",A1031+1))=TRUE,"",IF(A1031=nper,"",A1031+1))</f>
        <v/>
      </c>
      <c r="B1032" s="43" t="str">
        <f t="shared" si="111"/>
        <v/>
      </c>
      <c r="C1032" s="46" t="str">
        <f>IF(A1032="","",IF(OR(A1032=nper,payment&gt;ROUND((1+rate)*G1031,2)),ROUND((1+rate)*G1031,2),payment))</f>
        <v/>
      </c>
      <c r="D1032" s="28"/>
      <c r="E1032" s="11" t="str">
        <f t="shared" si="105"/>
        <v/>
      </c>
      <c r="F1032" s="11" t="str">
        <f t="shared" si="106"/>
        <v/>
      </c>
      <c r="G1032" s="11" t="str">
        <f t="shared" si="107"/>
        <v/>
      </c>
      <c r="H1032" s="12" t="str">
        <f t="shared" si="108"/>
        <v/>
      </c>
      <c r="I1032" s="12" t="str">
        <f t="shared" si="109"/>
        <v/>
      </c>
      <c r="J1032" s="12" t="str">
        <f t="shared" ca="1" si="110"/>
        <v/>
      </c>
    </row>
    <row r="1033" spans="1:10" x14ac:dyDescent="0.2">
      <c r="A1033" s="10" t="str">
        <f>IF(ISERROR(IF(A1032=nper,"",A1032+1))=TRUE,"",IF(A1032=nper,"",A1032+1))</f>
        <v/>
      </c>
      <c r="B1033" s="43" t="str">
        <f t="shared" si="111"/>
        <v/>
      </c>
      <c r="C1033" s="46" t="str">
        <f>IF(A1033="","",IF(OR(A1033=nper,payment&gt;ROUND((1+rate)*G1032,2)),ROUND((1+rate)*G1032,2),payment))</f>
        <v/>
      </c>
      <c r="D1033" s="28"/>
      <c r="E1033" s="11" t="str">
        <f t="shared" si="105"/>
        <v/>
      </c>
      <c r="F1033" s="11" t="str">
        <f t="shared" si="106"/>
        <v/>
      </c>
      <c r="G1033" s="11" t="str">
        <f t="shared" si="107"/>
        <v/>
      </c>
      <c r="H1033" s="12" t="str">
        <f t="shared" si="108"/>
        <v/>
      </c>
      <c r="I1033" s="12" t="str">
        <f t="shared" si="109"/>
        <v/>
      </c>
      <c r="J1033" s="12" t="str">
        <f t="shared" ca="1" si="110"/>
        <v/>
      </c>
    </row>
    <row r="1034" spans="1:10" x14ac:dyDescent="0.2">
      <c r="A1034" s="10" t="str">
        <f>IF(ISERROR(IF(A1033=nper,"",A1033+1))=TRUE,"",IF(A1033=nper,"",A1033+1))</f>
        <v/>
      </c>
      <c r="B1034" s="43" t="str">
        <f t="shared" si="111"/>
        <v/>
      </c>
      <c r="C1034" s="46" t="str">
        <f>IF(A1034="","",IF(OR(A1034=nper,payment&gt;ROUND((1+rate)*G1033,2)),ROUND((1+rate)*G1033,2),payment))</f>
        <v/>
      </c>
      <c r="D1034" s="28"/>
      <c r="E1034" s="11" t="str">
        <f t="shared" si="105"/>
        <v/>
      </c>
      <c r="F1034" s="11" t="str">
        <f t="shared" si="106"/>
        <v/>
      </c>
      <c r="G1034" s="11" t="str">
        <f t="shared" si="107"/>
        <v/>
      </c>
      <c r="H1034" s="12" t="str">
        <f t="shared" si="108"/>
        <v/>
      </c>
      <c r="I1034" s="12" t="str">
        <f t="shared" si="109"/>
        <v/>
      </c>
      <c r="J1034" s="12" t="str">
        <f t="shared" ca="1" si="110"/>
        <v/>
      </c>
    </row>
    <row r="1035" spans="1:10" x14ac:dyDescent="0.2">
      <c r="A1035" s="10" t="str">
        <f>IF(ISERROR(IF(A1034=nper,"",A1034+1))=TRUE,"",IF(A1034=nper,"",A1034+1))</f>
        <v/>
      </c>
      <c r="B1035" s="43" t="str">
        <f t="shared" si="111"/>
        <v/>
      </c>
      <c r="C1035" s="46" t="str">
        <f>IF(A1035="","",IF(OR(A1035=nper,payment&gt;ROUND((1+rate)*G1034,2)),ROUND((1+rate)*G1034,2),payment))</f>
        <v/>
      </c>
      <c r="D1035" s="28"/>
      <c r="E1035" s="11" t="str">
        <f t="shared" ref="E1035:E1098" si="112">IF(A1035="","",ROUND(rate*G1034,2))</f>
        <v/>
      </c>
      <c r="F1035" s="11" t="str">
        <f t="shared" si="106"/>
        <v/>
      </c>
      <c r="G1035" s="11" t="str">
        <f t="shared" si="107"/>
        <v/>
      </c>
      <c r="H1035" s="12" t="str">
        <f t="shared" si="108"/>
        <v/>
      </c>
      <c r="I1035" s="12" t="str">
        <f t="shared" si="109"/>
        <v/>
      </c>
      <c r="J1035" s="12" t="str">
        <f t="shared" ca="1" si="110"/>
        <v/>
      </c>
    </row>
    <row r="1036" spans="1:10" x14ac:dyDescent="0.2">
      <c r="A1036" s="10" t="str">
        <f>IF(ISERROR(IF(A1035=nper,"",A1035+1))=TRUE,"",IF(A1035=nper,"",A1035+1))</f>
        <v/>
      </c>
      <c r="B1036" s="43" t="str">
        <f t="shared" si="111"/>
        <v/>
      </c>
      <c r="C1036" s="46" t="str">
        <f>IF(A1036="","",IF(OR(A1036=nper,payment&gt;ROUND((1+rate)*G1035,2)),ROUND((1+rate)*G1035,2),payment))</f>
        <v/>
      </c>
      <c r="D1036" s="28"/>
      <c r="E1036" s="11" t="str">
        <f t="shared" si="112"/>
        <v/>
      </c>
      <c r="F1036" s="11" t="str">
        <f t="shared" ref="F1036:F1099" si="113">IF(A1036="","",C1036-(E1036+D1036))</f>
        <v/>
      </c>
      <c r="G1036" s="11" t="str">
        <f t="shared" ref="G1036:G1099" si="114">IF(A1036="","",G1035-F1036)</f>
        <v/>
      </c>
      <c r="H1036" s="12" t="str">
        <f t="shared" ref="H1036:H1099" si="115">IF(B1036="","",MONTH(B1036))</f>
        <v/>
      </c>
      <c r="I1036" s="12" t="str">
        <f t="shared" ref="I1036:I1099" si="116">IF(B1036="","",YEAR(B1036))</f>
        <v/>
      </c>
      <c r="J1036" s="12" t="str">
        <f t="shared" ref="J1036:J1099" ca="1" si="117">IF(A1036="","",IF(B1036&lt;=TODAY(),"include","not include"))</f>
        <v/>
      </c>
    </row>
    <row r="1037" spans="1:10" x14ac:dyDescent="0.2">
      <c r="A1037" s="10" t="str">
        <f>IF(ISERROR(IF(A1036=nper,"",A1036+1))=TRUE,"",IF(A1036=nper,"",A1036+1))</f>
        <v/>
      </c>
      <c r="B1037" s="43" t="str">
        <f t="shared" si="111"/>
        <v/>
      </c>
      <c r="C1037" s="46" t="str">
        <f>IF(A1037="","",IF(OR(A1037=nper,payment&gt;ROUND((1+rate)*G1036,2)),ROUND((1+rate)*G1036,2),payment))</f>
        <v/>
      </c>
      <c r="D1037" s="28"/>
      <c r="E1037" s="11" t="str">
        <f t="shared" si="112"/>
        <v/>
      </c>
      <c r="F1037" s="11" t="str">
        <f t="shared" si="113"/>
        <v/>
      </c>
      <c r="G1037" s="11" t="str">
        <f t="shared" si="114"/>
        <v/>
      </c>
      <c r="H1037" s="12" t="str">
        <f t="shared" si="115"/>
        <v/>
      </c>
      <c r="I1037" s="12" t="str">
        <f t="shared" si="116"/>
        <v/>
      </c>
      <c r="J1037" s="12" t="str">
        <f t="shared" ca="1" si="117"/>
        <v/>
      </c>
    </row>
    <row r="1038" spans="1:10" x14ac:dyDescent="0.2">
      <c r="A1038" s="10" t="str">
        <f>IF(ISERROR(IF(A1037=nper,"",A1037+1))=TRUE,"",IF(A1037=nper,"",A1037+1))</f>
        <v/>
      </c>
      <c r="B1038" s="43" t="str">
        <f t="shared" ref="B1038:B1101" si="118">IF(A1038="","",IF($H$4="Weekly",B1037+7,IF($H$4="Bi-Weekly",B1037+14,IF($H$4="Monthly",EDATE(B1037,1),IF($H$4="Bi-Monthly",EDATE(B1037,2),IF($H$4="Quarterly",EDATE(B1037,3),IF($H$4="Semi-Annually",EDATE(B1037,6),IF($H$4="Annually",EDATE(B1037,12),IF($H$4="Semi-Monthly",DATE(YEAR(B1037),MONTH(B1037)+1,15*(DAY(B1037)&lt;&gt;15)),2)))))))))</f>
        <v/>
      </c>
      <c r="C1038" s="46" t="str">
        <f>IF(A1038="","",IF(OR(A1038=nper,payment&gt;ROUND((1+rate)*G1037,2)),ROUND((1+rate)*G1037,2),payment))</f>
        <v/>
      </c>
      <c r="D1038" s="28"/>
      <c r="E1038" s="11" t="str">
        <f t="shared" si="112"/>
        <v/>
      </c>
      <c r="F1038" s="11" t="str">
        <f t="shared" si="113"/>
        <v/>
      </c>
      <c r="G1038" s="11" t="str">
        <f t="shared" si="114"/>
        <v/>
      </c>
      <c r="H1038" s="12" t="str">
        <f t="shared" si="115"/>
        <v/>
      </c>
      <c r="I1038" s="12" t="str">
        <f t="shared" si="116"/>
        <v/>
      </c>
      <c r="J1038" s="12" t="str">
        <f t="shared" ca="1" si="117"/>
        <v/>
      </c>
    </row>
    <row r="1039" spans="1:10" x14ac:dyDescent="0.2">
      <c r="A1039" s="10" t="str">
        <f>IF(ISERROR(IF(A1038=nper,"",A1038+1))=TRUE,"",IF(A1038=nper,"",A1038+1))</f>
        <v/>
      </c>
      <c r="B1039" s="43" t="str">
        <f t="shared" si="118"/>
        <v/>
      </c>
      <c r="C1039" s="46" t="str">
        <f>IF(A1039="","",IF(OR(A1039=nper,payment&gt;ROUND((1+rate)*G1038,2)),ROUND((1+rate)*G1038,2),payment))</f>
        <v/>
      </c>
      <c r="D1039" s="28"/>
      <c r="E1039" s="11" t="str">
        <f t="shared" si="112"/>
        <v/>
      </c>
      <c r="F1039" s="11" t="str">
        <f t="shared" si="113"/>
        <v/>
      </c>
      <c r="G1039" s="11" t="str">
        <f t="shared" si="114"/>
        <v/>
      </c>
      <c r="H1039" s="12" t="str">
        <f t="shared" si="115"/>
        <v/>
      </c>
      <c r="I1039" s="12" t="str">
        <f t="shared" si="116"/>
        <v/>
      </c>
      <c r="J1039" s="12" t="str">
        <f t="shared" ca="1" si="117"/>
        <v/>
      </c>
    </row>
    <row r="1040" spans="1:10" x14ac:dyDescent="0.2">
      <c r="A1040" s="10" t="str">
        <f>IF(ISERROR(IF(A1039=nper,"",A1039+1))=TRUE,"",IF(A1039=nper,"",A1039+1))</f>
        <v/>
      </c>
      <c r="B1040" s="43" t="str">
        <f t="shared" si="118"/>
        <v/>
      </c>
      <c r="C1040" s="46" t="str">
        <f>IF(A1040="","",IF(OR(A1040=nper,payment&gt;ROUND((1+rate)*G1039,2)),ROUND((1+rate)*G1039,2),payment))</f>
        <v/>
      </c>
      <c r="D1040" s="28"/>
      <c r="E1040" s="11" t="str">
        <f t="shared" si="112"/>
        <v/>
      </c>
      <c r="F1040" s="11" t="str">
        <f t="shared" si="113"/>
        <v/>
      </c>
      <c r="G1040" s="11" t="str">
        <f t="shared" si="114"/>
        <v/>
      </c>
      <c r="H1040" s="12" t="str">
        <f t="shared" si="115"/>
        <v/>
      </c>
      <c r="I1040" s="12" t="str">
        <f t="shared" si="116"/>
        <v/>
      </c>
      <c r="J1040" s="12" t="str">
        <f t="shared" ca="1" si="117"/>
        <v/>
      </c>
    </row>
    <row r="1041" spans="1:10" x14ac:dyDescent="0.2">
      <c r="A1041" s="10" t="str">
        <f>IF(ISERROR(IF(A1040=nper,"",A1040+1))=TRUE,"",IF(A1040=nper,"",A1040+1))</f>
        <v/>
      </c>
      <c r="B1041" s="43" t="str">
        <f t="shared" si="118"/>
        <v/>
      </c>
      <c r="C1041" s="46" t="str">
        <f>IF(A1041="","",IF(OR(A1041=nper,payment&gt;ROUND((1+rate)*G1040,2)),ROUND((1+rate)*G1040,2),payment))</f>
        <v/>
      </c>
      <c r="D1041" s="28"/>
      <c r="E1041" s="11" t="str">
        <f t="shared" si="112"/>
        <v/>
      </c>
      <c r="F1041" s="11" t="str">
        <f t="shared" si="113"/>
        <v/>
      </c>
      <c r="G1041" s="11" t="str">
        <f t="shared" si="114"/>
        <v/>
      </c>
      <c r="H1041" s="12" t="str">
        <f t="shared" si="115"/>
        <v/>
      </c>
      <c r="I1041" s="12" t="str">
        <f t="shared" si="116"/>
        <v/>
      </c>
      <c r="J1041" s="12" t="str">
        <f t="shared" ca="1" si="117"/>
        <v/>
      </c>
    </row>
    <row r="1042" spans="1:10" x14ac:dyDescent="0.2">
      <c r="A1042" s="10" t="str">
        <f>IF(ISERROR(IF(A1041=nper,"",A1041+1))=TRUE,"",IF(A1041=nper,"",A1041+1))</f>
        <v/>
      </c>
      <c r="B1042" s="43" t="str">
        <f t="shared" si="118"/>
        <v/>
      </c>
      <c r="C1042" s="46" t="str">
        <f>IF(A1042="","",IF(OR(A1042=nper,payment&gt;ROUND((1+rate)*G1041,2)),ROUND((1+rate)*G1041,2),payment))</f>
        <v/>
      </c>
      <c r="D1042" s="28"/>
      <c r="E1042" s="11" t="str">
        <f t="shared" si="112"/>
        <v/>
      </c>
      <c r="F1042" s="11" t="str">
        <f t="shared" si="113"/>
        <v/>
      </c>
      <c r="G1042" s="11" t="str">
        <f t="shared" si="114"/>
        <v/>
      </c>
      <c r="H1042" s="12" t="str">
        <f t="shared" si="115"/>
        <v/>
      </c>
      <c r="I1042" s="12" t="str">
        <f t="shared" si="116"/>
        <v/>
      </c>
      <c r="J1042" s="12" t="str">
        <f t="shared" ca="1" si="117"/>
        <v/>
      </c>
    </row>
    <row r="1043" spans="1:10" x14ac:dyDescent="0.2">
      <c r="A1043" s="10" t="str">
        <f>IF(ISERROR(IF(A1042=nper,"",A1042+1))=TRUE,"",IF(A1042=nper,"",A1042+1))</f>
        <v/>
      </c>
      <c r="B1043" s="43" t="str">
        <f t="shared" si="118"/>
        <v/>
      </c>
      <c r="C1043" s="46" t="str">
        <f>IF(A1043="","",IF(OR(A1043=nper,payment&gt;ROUND((1+rate)*G1042,2)),ROUND((1+rate)*G1042,2),payment))</f>
        <v/>
      </c>
      <c r="D1043" s="28"/>
      <c r="E1043" s="11" t="str">
        <f t="shared" si="112"/>
        <v/>
      </c>
      <c r="F1043" s="11" t="str">
        <f t="shared" si="113"/>
        <v/>
      </c>
      <c r="G1043" s="11" t="str">
        <f t="shared" si="114"/>
        <v/>
      </c>
      <c r="H1043" s="12" t="str">
        <f t="shared" si="115"/>
        <v/>
      </c>
      <c r="I1043" s="12" t="str">
        <f t="shared" si="116"/>
        <v/>
      </c>
      <c r="J1043" s="12" t="str">
        <f t="shared" ca="1" si="117"/>
        <v/>
      </c>
    </row>
    <row r="1044" spans="1:10" x14ac:dyDescent="0.2">
      <c r="A1044" s="10" t="str">
        <f>IF(ISERROR(IF(A1043=nper,"",A1043+1))=TRUE,"",IF(A1043=nper,"",A1043+1))</f>
        <v/>
      </c>
      <c r="B1044" s="43" t="str">
        <f t="shared" si="118"/>
        <v/>
      </c>
      <c r="C1044" s="46" t="str">
        <f>IF(A1044="","",IF(OR(A1044=nper,payment&gt;ROUND((1+rate)*G1043,2)),ROUND((1+rate)*G1043,2),payment))</f>
        <v/>
      </c>
      <c r="D1044" s="28"/>
      <c r="E1044" s="11" t="str">
        <f t="shared" si="112"/>
        <v/>
      </c>
      <c r="F1044" s="11" t="str">
        <f t="shared" si="113"/>
        <v/>
      </c>
      <c r="G1044" s="11" t="str">
        <f t="shared" si="114"/>
        <v/>
      </c>
      <c r="H1044" s="12" t="str">
        <f t="shared" si="115"/>
        <v/>
      </c>
      <c r="I1044" s="12" t="str">
        <f t="shared" si="116"/>
        <v/>
      </c>
      <c r="J1044" s="12" t="str">
        <f t="shared" ca="1" si="117"/>
        <v/>
      </c>
    </row>
    <row r="1045" spans="1:10" x14ac:dyDescent="0.2">
      <c r="A1045" s="10" t="str">
        <f>IF(ISERROR(IF(A1044=nper,"",A1044+1))=TRUE,"",IF(A1044=nper,"",A1044+1))</f>
        <v/>
      </c>
      <c r="B1045" s="43" t="str">
        <f t="shared" si="118"/>
        <v/>
      </c>
      <c r="C1045" s="46" t="str">
        <f>IF(A1045="","",IF(OR(A1045=nper,payment&gt;ROUND((1+rate)*G1044,2)),ROUND((1+rate)*G1044,2),payment))</f>
        <v/>
      </c>
      <c r="D1045" s="28"/>
      <c r="E1045" s="11" t="str">
        <f t="shared" si="112"/>
        <v/>
      </c>
      <c r="F1045" s="11" t="str">
        <f t="shared" si="113"/>
        <v/>
      </c>
      <c r="G1045" s="11" t="str">
        <f t="shared" si="114"/>
        <v/>
      </c>
      <c r="H1045" s="12" t="str">
        <f t="shared" si="115"/>
        <v/>
      </c>
      <c r="I1045" s="12" t="str">
        <f t="shared" si="116"/>
        <v/>
      </c>
      <c r="J1045" s="12" t="str">
        <f t="shared" ca="1" si="117"/>
        <v/>
      </c>
    </row>
    <row r="1046" spans="1:10" x14ac:dyDescent="0.2">
      <c r="A1046" s="10" t="str">
        <f>IF(ISERROR(IF(A1045=nper,"",A1045+1))=TRUE,"",IF(A1045=nper,"",A1045+1))</f>
        <v/>
      </c>
      <c r="B1046" s="43" t="str">
        <f t="shared" si="118"/>
        <v/>
      </c>
      <c r="C1046" s="46" t="str">
        <f>IF(A1046="","",IF(OR(A1046=nper,payment&gt;ROUND((1+rate)*G1045,2)),ROUND((1+rate)*G1045,2),payment))</f>
        <v/>
      </c>
      <c r="D1046" s="28"/>
      <c r="E1046" s="11" t="str">
        <f t="shared" si="112"/>
        <v/>
      </c>
      <c r="F1046" s="11" t="str">
        <f t="shared" si="113"/>
        <v/>
      </c>
      <c r="G1046" s="11" t="str">
        <f t="shared" si="114"/>
        <v/>
      </c>
      <c r="H1046" s="12" t="str">
        <f t="shared" si="115"/>
        <v/>
      </c>
      <c r="I1046" s="12" t="str">
        <f t="shared" si="116"/>
        <v/>
      </c>
      <c r="J1046" s="12" t="str">
        <f t="shared" ca="1" si="117"/>
        <v/>
      </c>
    </row>
    <row r="1047" spans="1:10" x14ac:dyDescent="0.2">
      <c r="A1047" s="10" t="str">
        <f>IF(ISERROR(IF(A1046=nper,"",A1046+1))=TRUE,"",IF(A1046=nper,"",A1046+1))</f>
        <v/>
      </c>
      <c r="B1047" s="43" t="str">
        <f t="shared" si="118"/>
        <v/>
      </c>
      <c r="C1047" s="46" t="str">
        <f>IF(A1047="","",IF(OR(A1047=nper,payment&gt;ROUND((1+rate)*G1046,2)),ROUND((1+rate)*G1046,2),payment))</f>
        <v/>
      </c>
      <c r="D1047" s="28"/>
      <c r="E1047" s="11" t="str">
        <f t="shared" si="112"/>
        <v/>
      </c>
      <c r="F1047" s="11" t="str">
        <f t="shared" si="113"/>
        <v/>
      </c>
      <c r="G1047" s="11" t="str">
        <f t="shared" si="114"/>
        <v/>
      </c>
      <c r="H1047" s="12" t="str">
        <f t="shared" si="115"/>
        <v/>
      </c>
      <c r="I1047" s="12" t="str">
        <f t="shared" si="116"/>
        <v/>
      </c>
      <c r="J1047" s="12" t="str">
        <f t="shared" ca="1" si="117"/>
        <v/>
      </c>
    </row>
    <row r="1048" spans="1:10" x14ac:dyDescent="0.2">
      <c r="A1048" s="10" t="str">
        <f>IF(ISERROR(IF(A1047=nper,"",A1047+1))=TRUE,"",IF(A1047=nper,"",A1047+1))</f>
        <v/>
      </c>
      <c r="B1048" s="43" t="str">
        <f t="shared" si="118"/>
        <v/>
      </c>
      <c r="C1048" s="46" t="str">
        <f>IF(A1048="","",IF(OR(A1048=nper,payment&gt;ROUND((1+rate)*G1047,2)),ROUND((1+rate)*G1047,2),payment))</f>
        <v/>
      </c>
      <c r="D1048" s="28"/>
      <c r="E1048" s="11" t="str">
        <f t="shared" si="112"/>
        <v/>
      </c>
      <c r="F1048" s="11" t="str">
        <f t="shared" si="113"/>
        <v/>
      </c>
      <c r="G1048" s="11" t="str">
        <f t="shared" si="114"/>
        <v/>
      </c>
      <c r="H1048" s="12" t="str">
        <f t="shared" si="115"/>
        <v/>
      </c>
      <c r="I1048" s="12" t="str">
        <f t="shared" si="116"/>
        <v/>
      </c>
      <c r="J1048" s="12" t="str">
        <f t="shared" ca="1" si="117"/>
        <v/>
      </c>
    </row>
    <row r="1049" spans="1:10" x14ac:dyDescent="0.2">
      <c r="A1049" s="10" t="str">
        <f>IF(ISERROR(IF(A1048=nper,"",A1048+1))=TRUE,"",IF(A1048=nper,"",A1048+1))</f>
        <v/>
      </c>
      <c r="B1049" s="43" t="str">
        <f t="shared" si="118"/>
        <v/>
      </c>
      <c r="C1049" s="46" t="str">
        <f>IF(A1049="","",IF(OR(A1049=nper,payment&gt;ROUND((1+rate)*G1048,2)),ROUND((1+rate)*G1048,2),payment))</f>
        <v/>
      </c>
      <c r="D1049" s="28"/>
      <c r="E1049" s="11" t="str">
        <f t="shared" si="112"/>
        <v/>
      </c>
      <c r="F1049" s="11" t="str">
        <f t="shared" si="113"/>
        <v/>
      </c>
      <c r="G1049" s="11" t="str">
        <f t="shared" si="114"/>
        <v/>
      </c>
      <c r="H1049" s="12" t="str">
        <f t="shared" si="115"/>
        <v/>
      </c>
      <c r="I1049" s="12" t="str">
        <f t="shared" si="116"/>
        <v/>
      </c>
      <c r="J1049" s="12" t="str">
        <f t="shared" ca="1" si="117"/>
        <v/>
      </c>
    </row>
    <row r="1050" spans="1:10" x14ac:dyDescent="0.2">
      <c r="A1050" s="10" t="str">
        <f>IF(ISERROR(IF(A1049=nper,"",A1049+1))=TRUE,"",IF(A1049=nper,"",A1049+1))</f>
        <v/>
      </c>
      <c r="B1050" s="43" t="str">
        <f t="shared" si="118"/>
        <v/>
      </c>
      <c r="C1050" s="46" t="str">
        <f>IF(A1050="","",IF(OR(A1050=nper,payment&gt;ROUND((1+rate)*G1049,2)),ROUND((1+rate)*G1049,2),payment))</f>
        <v/>
      </c>
      <c r="D1050" s="28"/>
      <c r="E1050" s="11" t="str">
        <f t="shared" si="112"/>
        <v/>
      </c>
      <c r="F1050" s="11" t="str">
        <f t="shared" si="113"/>
        <v/>
      </c>
      <c r="G1050" s="11" t="str">
        <f t="shared" si="114"/>
        <v/>
      </c>
      <c r="H1050" s="12" t="str">
        <f t="shared" si="115"/>
        <v/>
      </c>
      <c r="I1050" s="12" t="str">
        <f t="shared" si="116"/>
        <v/>
      </c>
      <c r="J1050" s="12" t="str">
        <f t="shared" ca="1" si="117"/>
        <v/>
      </c>
    </row>
    <row r="1051" spans="1:10" x14ac:dyDescent="0.2">
      <c r="A1051" s="10" t="str">
        <f>IF(ISERROR(IF(A1050=nper,"",A1050+1))=TRUE,"",IF(A1050=nper,"",A1050+1))</f>
        <v/>
      </c>
      <c r="B1051" s="43" t="str">
        <f t="shared" si="118"/>
        <v/>
      </c>
      <c r="C1051" s="46" t="str">
        <f>IF(A1051="","",IF(OR(A1051=nper,payment&gt;ROUND((1+rate)*G1050,2)),ROUND((1+rate)*G1050,2),payment))</f>
        <v/>
      </c>
      <c r="D1051" s="28"/>
      <c r="E1051" s="11" t="str">
        <f t="shared" si="112"/>
        <v/>
      </c>
      <c r="F1051" s="11" t="str">
        <f t="shared" si="113"/>
        <v/>
      </c>
      <c r="G1051" s="11" t="str">
        <f t="shared" si="114"/>
        <v/>
      </c>
      <c r="H1051" s="12" t="str">
        <f t="shared" si="115"/>
        <v/>
      </c>
      <c r="I1051" s="12" t="str">
        <f t="shared" si="116"/>
        <v/>
      </c>
      <c r="J1051" s="12" t="str">
        <f t="shared" ca="1" si="117"/>
        <v/>
      </c>
    </row>
    <row r="1052" spans="1:10" x14ac:dyDescent="0.2">
      <c r="A1052" s="10" t="str">
        <f>IF(ISERROR(IF(A1051=nper,"",A1051+1))=TRUE,"",IF(A1051=nper,"",A1051+1))</f>
        <v/>
      </c>
      <c r="B1052" s="43" t="str">
        <f t="shared" si="118"/>
        <v/>
      </c>
      <c r="C1052" s="46" t="str">
        <f>IF(A1052="","",IF(OR(A1052=nper,payment&gt;ROUND((1+rate)*G1051,2)),ROUND((1+rate)*G1051,2),payment))</f>
        <v/>
      </c>
      <c r="D1052" s="28"/>
      <c r="E1052" s="11" t="str">
        <f t="shared" si="112"/>
        <v/>
      </c>
      <c r="F1052" s="11" t="str">
        <f t="shared" si="113"/>
        <v/>
      </c>
      <c r="G1052" s="11" t="str">
        <f t="shared" si="114"/>
        <v/>
      </c>
      <c r="H1052" s="12" t="str">
        <f t="shared" si="115"/>
        <v/>
      </c>
      <c r="I1052" s="12" t="str">
        <f t="shared" si="116"/>
        <v/>
      </c>
      <c r="J1052" s="12" t="str">
        <f t="shared" ca="1" si="117"/>
        <v/>
      </c>
    </row>
    <row r="1053" spans="1:10" x14ac:dyDescent="0.2">
      <c r="A1053" s="10" t="str">
        <f>IF(ISERROR(IF(A1052=nper,"",A1052+1))=TRUE,"",IF(A1052=nper,"",A1052+1))</f>
        <v/>
      </c>
      <c r="B1053" s="43" t="str">
        <f t="shared" si="118"/>
        <v/>
      </c>
      <c r="C1053" s="46" t="str">
        <f>IF(A1053="","",IF(OR(A1053=nper,payment&gt;ROUND((1+rate)*G1052,2)),ROUND((1+rate)*G1052,2),payment))</f>
        <v/>
      </c>
      <c r="D1053" s="28"/>
      <c r="E1053" s="11" t="str">
        <f t="shared" si="112"/>
        <v/>
      </c>
      <c r="F1053" s="11" t="str">
        <f t="shared" si="113"/>
        <v/>
      </c>
      <c r="G1053" s="11" t="str">
        <f t="shared" si="114"/>
        <v/>
      </c>
      <c r="H1053" s="12" t="str">
        <f t="shared" si="115"/>
        <v/>
      </c>
      <c r="I1053" s="12" t="str">
        <f t="shared" si="116"/>
        <v/>
      </c>
      <c r="J1053" s="12" t="str">
        <f t="shared" ca="1" si="117"/>
        <v/>
      </c>
    </row>
    <row r="1054" spans="1:10" x14ac:dyDescent="0.2">
      <c r="A1054" s="10" t="str">
        <f>IF(ISERROR(IF(A1053=nper,"",A1053+1))=TRUE,"",IF(A1053=nper,"",A1053+1))</f>
        <v/>
      </c>
      <c r="B1054" s="43" t="str">
        <f t="shared" si="118"/>
        <v/>
      </c>
      <c r="C1054" s="46" t="str">
        <f>IF(A1054="","",IF(OR(A1054=nper,payment&gt;ROUND((1+rate)*G1053,2)),ROUND((1+rate)*G1053,2),payment))</f>
        <v/>
      </c>
      <c r="D1054" s="28"/>
      <c r="E1054" s="11" t="str">
        <f t="shared" si="112"/>
        <v/>
      </c>
      <c r="F1054" s="11" t="str">
        <f t="shared" si="113"/>
        <v/>
      </c>
      <c r="G1054" s="11" t="str">
        <f t="shared" si="114"/>
        <v/>
      </c>
      <c r="H1054" s="12" t="str">
        <f t="shared" si="115"/>
        <v/>
      </c>
      <c r="I1054" s="12" t="str">
        <f t="shared" si="116"/>
        <v/>
      </c>
      <c r="J1054" s="12" t="str">
        <f t="shared" ca="1" si="117"/>
        <v/>
      </c>
    </row>
    <row r="1055" spans="1:10" x14ac:dyDescent="0.2">
      <c r="A1055" s="10" t="str">
        <f>IF(ISERROR(IF(A1054=nper,"",A1054+1))=TRUE,"",IF(A1054=nper,"",A1054+1))</f>
        <v/>
      </c>
      <c r="B1055" s="43" t="str">
        <f t="shared" si="118"/>
        <v/>
      </c>
      <c r="C1055" s="46" t="str">
        <f>IF(A1055="","",IF(OR(A1055=nper,payment&gt;ROUND((1+rate)*G1054,2)),ROUND((1+rate)*G1054,2),payment))</f>
        <v/>
      </c>
      <c r="D1055" s="28"/>
      <c r="E1055" s="11" t="str">
        <f t="shared" si="112"/>
        <v/>
      </c>
      <c r="F1055" s="11" t="str">
        <f t="shared" si="113"/>
        <v/>
      </c>
      <c r="G1055" s="11" t="str">
        <f t="shared" si="114"/>
        <v/>
      </c>
      <c r="H1055" s="12" t="str">
        <f t="shared" si="115"/>
        <v/>
      </c>
      <c r="I1055" s="12" t="str">
        <f t="shared" si="116"/>
        <v/>
      </c>
      <c r="J1055" s="12" t="str">
        <f t="shared" ca="1" si="117"/>
        <v/>
      </c>
    </row>
    <row r="1056" spans="1:10" x14ac:dyDescent="0.2">
      <c r="A1056" s="10" t="str">
        <f>IF(ISERROR(IF(A1055=nper,"",A1055+1))=TRUE,"",IF(A1055=nper,"",A1055+1))</f>
        <v/>
      </c>
      <c r="B1056" s="43" t="str">
        <f t="shared" si="118"/>
        <v/>
      </c>
      <c r="C1056" s="46" t="str">
        <f>IF(A1056="","",IF(OR(A1056=nper,payment&gt;ROUND((1+rate)*G1055,2)),ROUND((1+rate)*G1055,2),payment))</f>
        <v/>
      </c>
      <c r="D1056" s="28"/>
      <c r="E1056" s="11" t="str">
        <f t="shared" si="112"/>
        <v/>
      </c>
      <c r="F1056" s="11" t="str">
        <f t="shared" si="113"/>
        <v/>
      </c>
      <c r="G1056" s="11" t="str">
        <f t="shared" si="114"/>
        <v/>
      </c>
      <c r="H1056" s="12" t="str">
        <f t="shared" si="115"/>
        <v/>
      </c>
      <c r="I1056" s="12" t="str">
        <f t="shared" si="116"/>
        <v/>
      </c>
      <c r="J1056" s="12" t="str">
        <f t="shared" ca="1" si="117"/>
        <v/>
      </c>
    </row>
    <row r="1057" spans="1:10" x14ac:dyDescent="0.2">
      <c r="A1057" s="10" t="str">
        <f>IF(ISERROR(IF(A1056=nper,"",A1056+1))=TRUE,"",IF(A1056=nper,"",A1056+1))</f>
        <v/>
      </c>
      <c r="B1057" s="43" t="str">
        <f t="shared" si="118"/>
        <v/>
      </c>
      <c r="C1057" s="46" t="str">
        <f>IF(A1057="","",IF(OR(A1057=nper,payment&gt;ROUND((1+rate)*G1056,2)),ROUND((1+rate)*G1056,2),payment))</f>
        <v/>
      </c>
      <c r="D1057" s="28"/>
      <c r="E1057" s="11" t="str">
        <f t="shared" si="112"/>
        <v/>
      </c>
      <c r="F1057" s="11" t="str">
        <f t="shared" si="113"/>
        <v/>
      </c>
      <c r="G1057" s="11" t="str">
        <f t="shared" si="114"/>
        <v/>
      </c>
      <c r="H1057" s="12" t="str">
        <f t="shared" si="115"/>
        <v/>
      </c>
      <c r="I1057" s="12" t="str">
        <f t="shared" si="116"/>
        <v/>
      </c>
      <c r="J1057" s="12" t="str">
        <f t="shared" ca="1" si="117"/>
        <v/>
      </c>
    </row>
    <row r="1058" spans="1:10" x14ac:dyDescent="0.2">
      <c r="A1058" s="10" t="str">
        <f>IF(ISERROR(IF(A1057=nper,"",A1057+1))=TRUE,"",IF(A1057=nper,"",A1057+1))</f>
        <v/>
      </c>
      <c r="B1058" s="43" t="str">
        <f t="shared" si="118"/>
        <v/>
      </c>
      <c r="C1058" s="46" t="str">
        <f>IF(A1058="","",IF(OR(A1058=nper,payment&gt;ROUND((1+rate)*G1057,2)),ROUND((1+rate)*G1057,2),payment))</f>
        <v/>
      </c>
      <c r="D1058" s="28"/>
      <c r="E1058" s="11" t="str">
        <f t="shared" si="112"/>
        <v/>
      </c>
      <c r="F1058" s="11" t="str">
        <f t="shared" si="113"/>
        <v/>
      </c>
      <c r="G1058" s="11" t="str">
        <f t="shared" si="114"/>
        <v/>
      </c>
      <c r="H1058" s="12" t="str">
        <f t="shared" si="115"/>
        <v/>
      </c>
      <c r="I1058" s="12" t="str">
        <f t="shared" si="116"/>
        <v/>
      </c>
      <c r="J1058" s="12" t="str">
        <f t="shared" ca="1" si="117"/>
        <v/>
      </c>
    </row>
    <row r="1059" spans="1:10" x14ac:dyDescent="0.2">
      <c r="A1059" s="10" t="str">
        <f>IF(ISERROR(IF(A1058=nper,"",A1058+1))=TRUE,"",IF(A1058=nper,"",A1058+1))</f>
        <v/>
      </c>
      <c r="B1059" s="43" t="str">
        <f t="shared" si="118"/>
        <v/>
      </c>
      <c r="C1059" s="46" t="str">
        <f>IF(A1059="","",IF(OR(A1059=nper,payment&gt;ROUND((1+rate)*G1058,2)),ROUND((1+rate)*G1058,2),payment))</f>
        <v/>
      </c>
      <c r="D1059" s="28"/>
      <c r="E1059" s="11" t="str">
        <f t="shared" si="112"/>
        <v/>
      </c>
      <c r="F1059" s="11" t="str">
        <f t="shared" si="113"/>
        <v/>
      </c>
      <c r="G1059" s="11" t="str">
        <f t="shared" si="114"/>
        <v/>
      </c>
      <c r="H1059" s="12" t="str">
        <f t="shared" si="115"/>
        <v/>
      </c>
      <c r="I1059" s="12" t="str">
        <f t="shared" si="116"/>
        <v/>
      </c>
      <c r="J1059" s="12" t="str">
        <f t="shared" ca="1" si="117"/>
        <v/>
      </c>
    </row>
    <row r="1060" spans="1:10" x14ac:dyDescent="0.2">
      <c r="A1060" s="10" t="str">
        <f>IF(ISERROR(IF(A1059=nper,"",A1059+1))=TRUE,"",IF(A1059=nper,"",A1059+1))</f>
        <v/>
      </c>
      <c r="B1060" s="43" t="str">
        <f t="shared" si="118"/>
        <v/>
      </c>
      <c r="C1060" s="46" t="str">
        <f>IF(A1060="","",IF(OR(A1060=nper,payment&gt;ROUND((1+rate)*G1059,2)),ROUND((1+rate)*G1059,2),payment))</f>
        <v/>
      </c>
      <c r="D1060" s="28"/>
      <c r="E1060" s="11" t="str">
        <f t="shared" si="112"/>
        <v/>
      </c>
      <c r="F1060" s="11" t="str">
        <f t="shared" si="113"/>
        <v/>
      </c>
      <c r="G1060" s="11" t="str">
        <f t="shared" si="114"/>
        <v/>
      </c>
      <c r="H1060" s="12" t="str">
        <f t="shared" si="115"/>
        <v/>
      </c>
      <c r="I1060" s="12" t="str">
        <f t="shared" si="116"/>
        <v/>
      </c>
      <c r="J1060" s="12" t="str">
        <f t="shared" ca="1" si="117"/>
        <v/>
      </c>
    </row>
    <row r="1061" spans="1:10" x14ac:dyDescent="0.2">
      <c r="A1061" s="10" t="str">
        <f>IF(ISERROR(IF(A1060=nper,"",A1060+1))=TRUE,"",IF(A1060=nper,"",A1060+1))</f>
        <v/>
      </c>
      <c r="B1061" s="43" t="str">
        <f t="shared" si="118"/>
        <v/>
      </c>
      <c r="C1061" s="46" t="str">
        <f>IF(A1061="","",IF(OR(A1061=nper,payment&gt;ROUND((1+rate)*G1060,2)),ROUND((1+rate)*G1060,2),payment))</f>
        <v/>
      </c>
      <c r="D1061" s="28"/>
      <c r="E1061" s="11" t="str">
        <f t="shared" si="112"/>
        <v/>
      </c>
      <c r="F1061" s="11" t="str">
        <f t="shared" si="113"/>
        <v/>
      </c>
      <c r="G1061" s="11" t="str">
        <f t="shared" si="114"/>
        <v/>
      </c>
      <c r="H1061" s="12" t="str">
        <f t="shared" si="115"/>
        <v/>
      </c>
      <c r="I1061" s="12" t="str">
        <f t="shared" si="116"/>
        <v/>
      </c>
      <c r="J1061" s="12" t="str">
        <f t="shared" ca="1" si="117"/>
        <v/>
      </c>
    </row>
    <row r="1062" spans="1:10" x14ac:dyDescent="0.2">
      <c r="A1062" s="10" t="str">
        <f>IF(ISERROR(IF(A1061=nper,"",A1061+1))=TRUE,"",IF(A1061=nper,"",A1061+1))</f>
        <v/>
      </c>
      <c r="B1062" s="43" t="str">
        <f t="shared" si="118"/>
        <v/>
      </c>
      <c r="C1062" s="46" t="str">
        <f>IF(A1062="","",IF(OR(A1062=nper,payment&gt;ROUND((1+rate)*G1061,2)),ROUND((1+rate)*G1061,2),payment))</f>
        <v/>
      </c>
      <c r="D1062" s="28"/>
      <c r="E1062" s="11" t="str">
        <f t="shared" si="112"/>
        <v/>
      </c>
      <c r="F1062" s="11" t="str">
        <f t="shared" si="113"/>
        <v/>
      </c>
      <c r="G1062" s="11" t="str">
        <f t="shared" si="114"/>
        <v/>
      </c>
      <c r="H1062" s="12" t="str">
        <f t="shared" si="115"/>
        <v/>
      </c>
      <c r="I1062" s="12" t="str">
        <f t="shared" si="116"/>
        <v/>
      </c>
      <c r="J1062" s="12" t="str">
        <f t="shared" ca="1" si="117"/>
        <v/>
      </c>
    </row>
    <row r="1063" spans="1:10" x14ac:dyDescent="0.2">
      <c r="A1063" s="10" t="str">
        <f>IF(ISERROR(IF(A1062=nper,"",A1062+1))=TRUE,"",IF(A1062=nper,"",A1062+1))</f>
        <v/>
      </c>
      <c r="B1063" s="43" t="str">
        <f t="shared" si="118"/>
        <v/>
      </c>
      <c r="C1063" s="46" t="str">
        <f>IF(A1063="","",IF(OR(A1063=nper,payment&gt;ROUND((1+rate)*G1062,2)),ROUND((1+rate)*G1062,2),payment))</f>
        <v/>
      </c>
      <c r="D1063" s="28"/>
      <c r="E1063" s="11" t="str">
        <f t="shared" si="112"/>
        <v/>
      </c>
      <c r="F1063" s="11" t="str">
        <f t="shared" si="113"/>
        <v/>
      </c>
      <c r="G1063" s="11" t="str">
        <f t="shared" si="114"/>
        <v/>
      </c>
      <c r="H1063" s="12" t="str">
        <f t="shared" si="115"/>
        <v/>
      </c>
      <c r="I1063" s="12" t="str">
        <f t="shared" si="116"/>
        <v/>
      </c>
      <c r="J1063" s="12" t="str">
        <f t="shared" ca="1" si="117"/>
        <v/>
      </c>
    </row>
    <row r="1064" spans="1:10" x14ac:dyDescent="0.2">
      <c r="A1064" s="10" t="str">
        <f>IF(ISERROR(IF(A1063=nper,"",A1063+1))=TRUE,"",IF(A1063=nper,"",A1063+1))</f>
        <v/>
      </c>
      <c r="B1064" s="43" t="str">
        <f t="shared" si="118"/>
        <v/>
      </c>
      <c r="C1064" s="46" t="str">
        <f>IF(A1064="","",IF(OR(A1064=nper,payment&gt;ROUND((1+rate)*G1063,2)),ROUND((1+rate)*G1063,2),payment))</f>
        <v/>
      </c>
      <c r="D1064" s="28"/>
      <c r="E1064" s="11" t="str">
        <f t="shared" si="112"/>
        <v/>
      </c>
      <c r="F1064" s="11" t="str">
        <f t="shared" si="113"/>
        <v/>
      </c>
      <c r="G1064" s="11" t="str">
        <f t="shared" si="114"/>
        <v/>
      </c>
      <c r="H1064" s="12" t="str">
        <f t="shared" si="115"/>
        <v/>
      </c>
      <c r="I1064" s="12" t="str">
        <f t="shared" si="116"/>
        <v/>
      </c>
      <c r="J1064" s="12" t="str">
        <f t="shared" ca="1" si="117"/>
        <v/>
      </c>
    </row>
    <row r="1065" spans="1:10" x14ac:dyDescent="0.2">
      <c r="A1065" s="10" t="str">
        <f>IF(ISERROR(IF(A1064=nper,"",A1064+1))=TRUE,"",IF(A1064=nper,"",A1064+1))</f>
        <v/>
      </c>
      <c r="B1065" s="43" t="str">
        <f t="shared" si="118"/>
        <v/>
      </c>
      <c r="C1065" s="46" t="str">
        <f>IF(A1065="","",IF(OR(A1065=nper,payment&gt;ROUND((1+rate)*G1064,2)),ROUND((1+rate)*G1064,2),payment))</f>
        <v/>
      </c>
      <c r="D1065" s="28"/>
      <c r="E1065" s="11" t="str">
        <f t="shared" si="112"/>
        <v/>
      </c>
      <c r="F1065" s="11" t="str">
        <f t="shared" si="113"/>
        <v/>
      </c>
      <c r="G1065" s="11" t="str">
        <f t="shared" si="114"/>
        <v/>
      </c>
      <c r="H1065" s="12" t="str">
        <f t="shared" si="115"/>
        <v/>
      </c>
      <c r="I1065" s="12" t="str">
        <f t="shared" si="116"/>
        <v/>
      </c>
      <c r="J1065" s="12" t="str">
        <f t="shared" ca="1" si="117"/>
        <v/>
      </c>
    </row>
    <row r="1066" spans="1:10" x14ac:dyDescent="0.2">
      <c r="A1066" s="10" t="str">
        <f>IF(ISERROR(IF(A1065=nper,"",A1065+1))=TRUE,"",IF(A1065=nper,"",A1065+1))</f>
        <v/>
      </c>
      <c r="B1066" s="43" t="str">
        <f t="shared" si="118"/>
        <v/>
      </c>
      <c r="C1066" s="46" t="str">
        <f>IF(A1066="","",IF(OR(A1066=nper,payment&gt;ROUND((1+rate)*G1065,2)),ROUND((1+rate)*G1065,2),payment))</f>
        <v/>
      </c>
      <c r="D1066" s="28"/>
      <c r="E1066" s="11" t="str">
        <f t="shared" si="112"/>
        <v/>
      </c>
      <c r="F1066" s="11" t="str">
        <f t="shared" si="113"/>
        <v/>
      </c>
      <c r="G1066" s="11" t="str">
        <f t="shared" si="114"/>
        <v/>
      </c>
      <c r="H1066" s="12" t="str">
        <f t="shared" si="115"/>
        <v/>
      </c>
      <c r="I1066" s="12" t="str">
        <f t="shared" si="116"/>
        <v/>
      </c>
      <c r="J1066" s="12" t="str">
        <f t="shared" ca="1" si="117"/>
        <v/>
      </c>
    </row>
    <row r="1067" spans="1:10" x14ac:dyDescent="0.2">
      <c r="A1067" s="10" t="str">
        <f>IF(ISERROR(IF(A1066=nper,"",A1066+1))=TRUE,"",IF(A1066=nper,"",A1066+1))</f>
        <v/>
      </c>
      <c r="B1067" s="43" t="str">
        <f t="shared" si="118"/>
        <v/>
      </c>
      <c r="C1067" s="46" t="str">
        <f>IF(A1067="","",IF(OR(A1067=nper,payment&gt;ROUND((1+rate)*G1066,2)),ROUND((1+rate)*G1066,2),payment))</f>
        <v/>
      </c>
      <c r="D1067" s="28"/>
      <c r="E1067" s="11" t="str">
        <f t="shared" si="112"/>
        <v/>
      </c>
      <c r="F1067" s="11" t="str">
        <f t="shared" si="113"/>
        <v/>
      </c>
      <c r="G1067" s="11" t="str">
        <f t="shared" si="114"/>
        <v/>
      </c>
      <c r="H1067" s="12" t="str">
        <f t="shared" si="115"/>
        <v/>
      </c>
      <c r="I1067" s="12" t="str">
        <f t="shared" si="116"/>
        <v/>
      </c>
      <c r="J1067" s="12" t="str">
        <f t="shared" ca="1" si="117"/>
        <v/>
      </c>
    </row>
    <row r="1068" spans="1:10" x14ac:dyDescent="0.2">
      <c r="A1068" s="10" t="str">
        <f>IF(ISERROR(IF(A1067=nper,"",A1067+1))=TRUE,"",IF(A1067=nper,"",A1067+1))</f>
        <v/>
      </c>
      <c r="B1068" s="43" t="str">
        <f t="shared" si="118"/>
        <v/>
      </c>
      <c r="C1068" s="46" t="str">
        <f>IF(A1068="","",IF(OR(A1068=nper,payment&gt;ROUND((1+rate)*G1067,2)),ROUND((1+rate)*G1067,2),payment))</f>
        <v/>
      </c>
      <c r="D1068" s="28"/>
      <c r="E1068" s="11" t="str">
        <f t="shared" si="112"/>
        <v/>
      </c>
      <c r="F1068" s="11" t="str">
        <f t="shared" si="113"/>
        <v/>
      </c>
      <c r="G1068" s="11" t="str">
        <f t="shared" si="114"/>
        <v/>
      </c>
      <c r="H1068" s="12" t="str">
        <f t="shared" si="115"/>
        <v/>
      </c>
      <c r="I1068" s="12" t="str">
        <f t="shared" si="116"/>
        <v/>
      </c>
      <c r="J1068" s="12" t="str">
        <f t="shared" ca="1" si="117"/>
        <v/>
      </c>
    </row>
    <row r="1069" spans="1:10" x14ac:dyDescent="0.2">
      <c r="A1069" s="10" t="str">
        <f>IF(ISERROR(IF(A1068=nper,"",A1068+1))=TRUE,"",IF(A1068=nper,"",A1068+1))</f>
        <v/>
      </c>
      <c r="B1069" s="43" t="str">
        <f t="shared" si="118"/>
        <v/>
      </c>
      <c r="C1069" s="46" t="str">
        <f>IF(A1069="","",IF(OR(A1069=nper,payment&gt;ROUND((1+rate)*G1068,2)),ROUND((1+rate)*G1068,2),payment))</f>
        <v/>
      </c>
      <c r="D1069" s="28"/>
      <c r="E1069" s="11" t="str">
        <f t="shared" si="112"/>
        <v/>
      </c>
      <c r="F1069" s="11" t="str">
        <f t="shared" si="113"/>
        <v/>
      </c>
      <c r="G1069" s="11" t="str">
        <f t="shared" si="114"/>
        <v/>
      </c>
      <c r="H1069" s="12" t="str">
        <f t="shared" si="115"/>
        <v/>
      </c>
      <c r="I1069" s="12" t="str">
        <f t="shared" si="116"/>
        <v/>
      </c>
      <c r="J1069" s="12" t="str">
        <f t="shared" ca="1" si="117"/>
        <v/>
      </c>
    </row>
    <row r="1070" spans="1:10" x14ac:dyDescent="0.2">
      <c r="A1070" s="10" t="str">
        <f>IF(ISERROR(IF(A1069=nper,"",A1069+1))=TRUE,"",IF(A1069=nper,"",A1069+1))</f>
        <v/>
      </c>
      <c r="B1070" s="43" t="str">
        <f t="shared" si="118"/>
        <v/>
      </c>
      <c r="C1070" s="46" t="str">
        <f>IF(A1070="","",IF(OR(A1070=nper,payment&gt;ROUND((1+rate)*G1069,2)),ROUND((1+rate)*G1069,2),payment))</f>
        <v/>
      </c>
      <c r="D1070" s="28"/>
      <c r="E1070" s="11" t="str">
        <f t="shared" si="112"/>
        <v/>
      </c>
      <c r="F1070" s="11" t="str">
        <f t="shared" si="113"/>
        <v/>
      </c>
      <c r="G1070" s="11" t="str">
        <f t="shared" si="114"/>
        <v/>
      </c>
      <c r="H1070" s="12" t="str">
        <f t="shared" si="115"/>
        <v/>
      </c>
      <c r="I1070" s="12" t="str">
        <f t="shared" si="116"/>
        <v/>
      </c>
      <c r="J1070" s="12" t="str">
        <f t="shared" ca="1" si="117"/>
        <v/>
      </c>
    </row>
    <row r="1071" spans="1:10" x14ac:dyDescent="0.2">
      <c r="A1071" s="10" t="str">
        <f>IF(ISERROR(IF(A1070=nper,"",A1070+1))=TRUE,"",IF(A1070=nper,"",A1070+1))</f>
        <v/>
      </c>
      <c r="B1071" s="43" t="str">
        <f t="shared" si="118"/>
        <v/>
      </c>
      <c r="C1071" s="46" t="str">
        <f>IF(A1071="","",IF(OR(A1071=nper,payment&gt;ROUND((1+rate)*G1070,2)),ROUND((1+rate)*G1070,2),payment))</f>
        <v/>
      </c>
      <c r="D1071" s="28"/>
      <c r="E1071" s="11" t="str">
        <f t="shared" si="112"/>
        <v/>
      </c>
      <c r="F1071" s="11" t="str">
        <f t="shared" si="113"/>
        <v/>
      </c>
      <c r="G1071" s="11" t="str">
        <f t="shared" si="114"/>
        <v/>
      </c>
      <c r="H1071" s="12" t="str">
        <f t="shared" si="115"/>
        <v/>
      </c>
      <c r="I1071" s="12" t="str">
        <f t="shared" si="116"/>
        <v/>
      </c>
      <c r="J1071" s="12" t="str">
        <f t="shared" ca="1" si="117"/>
        <v/>
      </c>
    </row>
    <row r="1072" spans="1:10" x14ac:dyDescent="0.2">
      <c r="A1072" s="10" t="str">
        <f>IF(ISERROR(IF(A1071=nper,"",A1071+1))=TRUE,"",IF(A1071=nper,"",A1071+1))</f>
        <v/>
      </c>
      <c r="B1072" s="43" t="str">
        <f t="shared" si="118"/>
        <v/>
      </c>
      <c r="C1072" s="46" t="str">
        <f>IF(A1072="","",IF(OR(A1072=nper,payment&gt;ROUND((1+rate)*G1071,2)),ROUND((1+rate)*G1071,2),payment))</f>
        <v/>
      </c>
      <c r="D1072" s="28"/>
      <c r="E1072" s="11" t="str">
        <f t="shared" si="112"/>
        <v/>
      </c>
      <c r="F1072" s="11" t="str">
        <f t="shared" si="113"/>
        <v/>
      </c>
      <c r="G1072" s="11" t="str">
        <f t="shared" si="114"/>
        <v/>
      </c>
      <c r="H1072" s="12" t="str">
        <f t="shared" si="115"/>
        <v/>
      </c>
      <c r="I1072" s="12" t="str">
        <f t="shared" si="116"/>
        <v/>
      </c>
      <c r="J1072" s="12" t="str">
        <f t="shared" ca="1" si="117"/>
        <v/>
      </c>
    </row>
    <row r="1073" spans="1:10" x14ac:dyDescent="0.2">
      <c r="A1073" s="10" t="str">
        <f>IF(ISERROR(IF(A1072=nper,"",A1072+1))=TRUE,"",IF(A1072=nper,"",A1072+1))</f>
        <v/>
      </c>
      <c r="B1073" s="43" t="str">
        <f t="shared" si="118"/>
        <v/>
      </c>
      <c r="C1073" s="46" t="str">
        <f>IF(A1073="","",IF(OR(A1073=nper,payment&gt;ROUND((1+rate)*G1072,2)),ROUND((1+rate)*G1072,2),payment))</f>
        <v/>
      </c>
      <c r="D1073" s="28"/>
      <c r="E1073" s="11" t="str">
        <f t="shared" si="112"/>
        <v/>
      </c>
      <c r="F1073" s="11" t="str">
        <f t="shared" si="113"/>
        <v/>
      </c>
      <c r="G1073" s="11" t="str">
        <f t="shared" si="114"/>
        <v/>
      </c>
      <c r="H1073" s="12" t="str">
        <f t="shared" si="115"/>
        <v/>
      </c>
      <c r="I1073" s="12" t="str">
        <f t="shared" si="116"/>
        <v/>
      </c>
      <c r="J1073" s="12" t="str">
        <f t="shared" ca="1" si="117"/>
        <v/>
      </c>
    </row>
    <row r="1074" spans="1:10" x14ac:dyDescent="0.2">
      <c r="A1074" s="10" t="str">
        <f>IF(ISERROR(IF(A1073=nper,"",A1073+1))=TRUE,"",IF(A1073=nper,"",A1073+1))</f>
        <v/>
      </c>
      <c r="B1074" s="43" t="str">
        <f t="shared" si="118"/>
        <v/>
      </c>
      <c r="C1074" s="46" t="str">
        <f>IF(A1074="","",IF(OR(A1074=nper,payment&gt;ROUND((1+rate)*G1073,2)),ROUND((1+rate)*G1073,2),payment))</f>
        <v/>
      </c>
      <c r="D1074" s="28"/>
      <c r="E1074" s="11" t="str">
        <f t="shared" si="112"/>
        <v/>
      </c>
      <c r="F1074" s="11" t="str">
        <f t="shared" si="113"/>
        <v/>
      </c>
      <c r="G1074" s="11" t="str">
        <f t="shared" si="114"/>
        <v/>
      </c>
      <c r="H1074" s="12" t="str">
        <f t="shared" si="115"/>
        <v/>
      </c>
      <c r="I1074" s="12" t="str">
        <f t="shared" si="116"/>
        <v/>
      </c>
      <c r="J1074" s="12" t="str">
        <f t="shared" ca="1" si="117"/>
        <v/>
      </c>
    </row>
    <row r="1075" spans="1:10" x14ac:dyDescent="0.2">
      <c r="A1075" s="10" t="str">
        <f>IF(ISERROR(IF(A1074=nper,"",A1074+1))=TRUE,"",IF(A1074=nper,"",A1074+1))</f>
        <v/>
      </c>
      <c r="B1075" s="43" t="str">
        <f t="shared" si="118"/>
        <v/>
      </c>
      <c r="C1075" s="46" t="str">
        <f>IF(A1075="","",IF(OR(A1075=nper,payment&gt;ROUND((1+rate)*G1074,2)),ROUND((1+rate)*G1074,2),payment))</f>
        <v/>
      </c>
      <c r="D1075" s="28"/>
      <c r="E1075" s="11" t="str">
        <f t="shared" si="112"/>
        <v/>
      </c>
      <c r="F1075" s="11" t="str">
        <f t="shared" si="113"/>
        <v/>
      </c>
      <c r="G1075" s="11" t="str">
        <f t="shared" si="114"/>
        <v/>
      </c>
      <c r="H1075" s="12" t="str">
        <f t="shared" si="115"/>
        <v/>
      </c>
      <c r="I1075" s="12" t="str">
        <f t="shared" si="116"/>
        <v/>
      </c>
      <c r="J1075" s="12" t="str">
        <f t="shared" ca="1" si="117"/>
        <v/>
      </c>
    </row>
    <row r="1076" spans="1:10" x14ac:dyDescent="0.2">
      <c r="A1076" s="10" t="str">
        <f>IF(ISERROR(IF(A1075=nper,"",A1075+1))=TRUE,"",IF(A1075=nper,"",A1075+1))</f>
        <v/>
      </c>
      <c r="B1076" s="43" t="str">
        <f t="shared" si="118"/>
        <v/>
      </c>
      <c r="C1076" s="46" t="str">
        <f>IF(A1076="","",IF(OR(A1076=nper,payment&gt;ROUND((1+rate)*G1075,2)),ROUND((1+rate)*G1075,2),payment))</f>
        <v/>
      </c>
      <c r="D1076" s="28"/>
      <c r="E1076" s="11" t="str">
        <f t="shared" si="112"/>
        <v/>
      </c>
      <c r="F1076" s="11" t="str">
        <f t="shared" si="113"/>
        <v/>
      </c>
      <c r="G1076" s="11" t="str">
        <f t="shared" si="114"/>
        <v/>
      </c>
      <c r="H1076" s="12" t="str">
        <f t="shared" si="115"/>
        <v/>
      </c>
      <c r="I1076" s="12" t="str">
        <f t="shared" si="116"/>
        <v/>
      </c>
      <c r="J1076" s="12" t="str">
        <f t="shared" ca="1" si="117"/>
        <v/>
      </c>
    </row>
    <row r="1077" spans="1:10" x14ac:dyDescent="0.2">
      <c r="A1077" s="10" t="str">
        <f>IF(ISERROR(IF(A1076=nper,"",A1076+1))=TRUE,"",IF(A1076=nper,"",A1076+1))</f>
        <v/>
      </c>
      <c r="B1077" s="43" t="str">
        <f t="shared" si="118"/>
        <v/>
      </c>
      <c r="C1077" s="46" t="str">
        <f>IF(A1077="","",IF(OR(A1077=nper,payment&gt;ROUND((1+rate)*G1076,2)),ROUND((1+rate)*G1076,2),payment))</f>
        <v/>
      </c>
      <c r="D1077" s="28"/>
      <c r="E1077" s="11" t="str">
        <f t="shared" si="112"/>
        <v/>
      </c>
      <c r="F1077" s="11" t="str">
        <f t="shared" si="113"/>
        <v/>
      </c>
      <c r="G1077" s="11" t="str">
        <f t="shared" si="114"/>
        <v/>
      </c>
      <c r="H1077" s="12" t="str">
        <f t="shared" si="115"/>
        <v/>
      </c>
      <c r="I1077" s="12" t="str">
        <f t="shared" si="116"/>
        <v/>
      </c>
      <c r="J1077" s="12" t="str">
        <f t="shared" ca="1" si="117"/>
        <v/>
      </c>
    </row>
    <row r="1078" spans="1:10" x14ac:dyDescent="0.2">
      <c r="A1078" s="10" t="str">
        <f>IF(ISERROR(IF(A1077=nper,"",A1077+1))=TRUE,"",IF(A1077=nper,"",A1077+1))</f>
        <v/>
      </c>
      <c r="B1078" s="43" t="str">
        <f t="shared" si="118"/>
        <v/>
      </c>
      <c r="C1078" s="46" t="str">
        <f>IF(A1078="","",IF(OR(A1078=nper,payment&gt;ROUND((1+rate)*G1077,2)),ROUND((1+rate)*G1077,2),payment))</f>
        <v/>
      </c>
      <c r="D1078" s="28"/>
      <c r="E1078" s="11" t="str">
        <f t="shared" si="112"/>
        <v/>
      </c>
      <c r="F1078" s="11" t="str">
        <f t="shared" si="113"/>
        <v/>
      </c>
      <c r="G1078" s="11" t="str">
        <f t="shared" si="114"/>
        <v/>
      </c>
      <c r="H1078" s="12" t="str">
        <f t="shared" si="115"/>
        <v/>
      </c>
      <c r="I1078" s="12" t="str">
        <f t="shared" si="116"/>
        <v/>
      </c>
      <c r="J1078" s="12" t="str">
        <f t="shared" ca="1" si="117"/>
        <v/>
      </c>
    </row>
    <row r="1079" spans="1:10" x14ac:dyDescent="0.2">
      <c r="A1079" s="10" t="str">
        <f>IF(ISERROR(IF(A1078=nper,"",A1078+1))=TRUE,"",IF(A1078=nper,"",A1078+1))</f>
        <v/>
      </c>
      <c r="B1079" s="43" t="str">
        <f t="shared" si="118"/>
        <v/>
      </c>
      <c r="C1079" s="46" t="str">
        <f>IF(A1079="","",IF(OR(A1079=nper,payment&gt;ROUND((1+rate)*G1078,2)),ROUND((1+rate)*G1078,2),payment))</f>
        <v/>
      </c>
      <c r="D1079" s="28"/>
      <c r="E1079" s="11" t="str">
        <f t="shared" si="112"/>
        <v/>
      </c>
      <c r="F1079" s="11" t="str">
        <f t="shared" si="113"/>
        <v/>
      </c>
      <c r="G1079" s="11" t="str">
        <f t="shared" si="114"/>
        <v/>
      </c>
      <c r="H1079" s="12" t="str">
        <f t="shared" si="115"/>
        <v/>
      </c>
      <c r="I1079" s="12" t="str">
        <f t="shared" si="116"/>
        <v/>
      </c>
      <c r="J1079" s="12" t="str">
        <f t="shared" ca="1" si="117"/>
        <v/>
      </c>
    </row>
    <row r="1080" spans="1:10" x14ac:dyDescent="0.2">
      <c r="A1080" s="10" t="str">
        <f>IF(ISERROR(IF(A1079=nper,"",A1079+1))=TRUE,"",IF(A1079=nper,"",A1079+1))</f>
        <v/>
      </c>
      <c r="B1080" s="43" t="str">
        <f t="shared" si="118"/>
        <v/>
      </c>
      <c r="C1080" s="46" t="str">
        <f>IF(A1080="","",IF(OR(A1080=nper,payment&gt;ROUND((1+rate)*G1079,2)),ROUND((1+rate)*G1079,2),payment))</f>
        <v/>
      </c>
      <c r="D1080" s="28"/>
      <c r="E1080" s="11" t="str">
        <f t="shared" si="112"/>
        <v/>
      </c>
      <c r="F1080" s="11" t="str">
        <f t="shared" si="113"/>
        <v/>
      </c>
      <c r="G1080" s="11" t="str">
        <f t="shared" si="114"/>
        <v/>
      </c>
      <c r="H1080" s="12" t="str">
        <f t="shared" si="115"/>
        <v/>
      </c>
      <c r="I1080" s="12" t="str">
        <f t="shared" si="116"/>
        <v/>
      </c>
      <c r="J1080" s="12" t="str">
        <f t="shared" ca="1" si="117"/>
        <v/>
      </c>
    </row>
    <row r="1081" spans="1:10" x14ac:dyDescent="0.2">
      <c r="A1081" s="10" t="str">
        <f>IF(ISERROR(IF(A1080=nper,"",A1080+1))=TRUE,"",IF(A1080=nper,"",A1080+1))</f>
        <v/>
      </c>
      <c r="B1081" s="43" t="str">
        <f t="shared" si="118"/>
        <v/>
      </c>
      <c r="C1081" s="46" t="str">
        <f>IF(A1081="","",IF(OR(A1081=nper,payment&gt;ROUND((1+rate)*G1080,2)),ROUND((1+rate)*G1080,2),payment))</f>
        <v/>
      </c>
      <c r="D1081" s="28"/>
      <c r="E1081" s="11" t="str">
        <f t="shared" si="112"/>
        <v/>
      </c>
      <c r="F1081" s="11" t="str">
        <f t="shared" si="113"/>
        <v/>
      </c>
      <c r="G1081" s="11" t="str">
        <f t="shared" si="114"/>
        <v/>
      </c>
      <c r="H1081" s="12" t="str">
        <f t="shared" si="115"/>
        <v/>
      </c>
      <c r="I1081" s="12" t="str">
        <f t="shared" si="116"/>
        <v/>
      </c>
      <c r="J1081" s="12" t="str">
        <f t="shared" ca="1" si="117"/>
        <v/>
      </c>
    </row>
    <row r="1082" spans="1:10" x14ac:dyDescent="0.2">
      <c r="A1082" s="10" t="str">
        <f>IF(ISERROR(IF(A1081=nper,"",A1081+1))=TRUE,"",IF(A1081=nper,"",A1081+1))</f>
        <v/>
      </c>
      <c r="B1082" s="43" t="str">
        <f t="shared" si="118"/>
        <v/>
      </c>
      <c r="C1082" s="46" t="str">
        <f>IF(A1082="","",IF(OR(A1082=nper,payment&gt;ROUND((1+rate)*G1081,2)),ROUND((1+rate)*G1081,2),payment))</f>
        <v/>
      </c>
      <c r="D1082" s="28"/>
      <c r="E1082" s="11" t="str">
        <f t="shared" si="112"/>
        <v/>
      </c>
      <c r="F1082" s="11" t="str">
        <f t="shared" si="113"/>
        <v/>
      </c>
      <c r="G1082" s="11" t="str">
        <f t="shared" si="114"/>
        <v/>
      </c>
      <c r="H1082" s="12" t="str">
        <f t="shared" si="115"/>
        <v/>
      </c>
      <c r="I1082" s="12" t="str">
        <f t="shared" si="116"/>
        <v/>
      </c>
      <c r="J1082" s="12" t="str">
        <f t="shared" ca="1" si="117"/>
        <v/>
      </c>
    </row>
    <row r="1083" spans="1:10" x14ac:dyDescent="0.2">
      <c r="A1083" s="10" t="str">
        <f>IF(ISERROR(IF(A1082=nper,"",A1082+1))=TRUE,"",IF(A1082=nper,"",A1082+1))</f>
        <v/>
      </c>
      <c r="B1083" s="43" t="str">
        <f t="shared" si="118"/>
        <v/>
      </c>
      <c r="C1083" s="46" t="str">
        <f>IF(A1083="","",IF(OR(A1083=nper,payment&gt;ROUND((1+rate)*G1082,2)),ROUND((1+rate)*G1082,2),payment))</f>
        <v/>
      </c>
      <c r="D1083" s="28"/>
      <c r="E1083" s="11" t="str">
        <f t="shared" si="112"/>
        <v/>
      </c>
      <c r="F1083" s="11" t="str">
        <f t="shared" si="113"/>
        <v/>
      </c>
      <c r="G1083" s="11" t="str">
        <f t="shared" si="114"/>
        <v/>
      </c>
      <c r="H1083" s="12" t="str">
        <f t="shared" si="115"/>
        <v/>
      </c>
      <c r="I1083" s="12" t="str">
        <f t="shared" si="116"/>
        <v/>
      </c>
      <c r="J1083" s="12" t="str">
        <f t="shared" ca="1" si="117"/>
        <v/>
      </c>
    </row>
    <row r="1084" spans="1:10" x14ac:dyDescent="0.2">
      <c r="A1084" s="10" t="str">
        <f>IF(ISERROR(IF(A1083=nper,"",A1083+1))=TRUE,"",IF(A1083=nper,"",A1083+1))</f>
        <v/>
      </c>
      <c r="B1084" s="43" t="str">
        <f t="shared" si="118"/>
        <v/>
      </c>
      <c r="C1084" s="46" t="str">
        <f>IF(A1084="","",IF(OR(A1084=nper,payment&gt;ROUND((1+rate)*G1083,2)),ROUND((1+rate)*G1083,2),payment))</f>
        <v/>
      </c>
      <c r="D1084" s="28"/>
      <c r="E1084" s="11" t="str">
        <f t="shared" si="112"/>
        <v/>
      </c>
      <c r="F1084" s="11" t="str">
        <f t="shared" si="113"/>
        <v/>
      </c>
      <c r="G1084" s="11" t="str">
        <f t="shared" si="114"/>
        <v/>
      </c>
      <c r="H1084" s="12" t="str">
        <f t="shared" si="115"/>
        <v/>
      </c>
      <c r="I1084" s="12" t="str">
        <f t="shared" si="116"/>
        <v/>
      </c>
      <c r="J1084" s="12" t="str">
        <f t="shared" ca="1" si="117"/>
        <v/>
      </c>
    </row>
    <row r="1085" spans="1:10" x14ac:dyDescent="0.2">
      <c r="A1085" s="10" t="str">
        <f>IF(ISERROR(IF(A1084=nper,"",A1084+1))=TRUE,"",IF(A1084=nper,"",A1084+1))</f>
        <v/>
      </c>
      <c r="B1085" s="43" t="str">
        <f t="shared" si="118"/>
        <v/>
      </c>
      <c r="C1085" s="46" t="str">
        <f>IF(A1085="","",IF(OR(A1085=nper,payment&gt;ROUND((1+rate)*G1084,2)),ROUND((1+rate)*G1084,2),payment))</f>
        <v/>
      </c>
      <c r="D1085" s="28"/>
      <c r="E1085" s="11" t="str">
        <f t="shared" si="112"/>
        <v/>
      </c>
      <c r="F1085" s="11" t="str">
        <f t="shared" si="113"/>
        <v/>
      </c>
      <c r="G1085" s="11" t="str">
        <f t="shared" si="114"/>
        <v/>
      </c>
      <c r="H1085" s="12" t="str">
        <f t="shared" si="115"/>
        <v/>
      </c>
      <c r="I1085" s="12" t="str">
        <f t="shared" si="116"/>
        <v/>
      </c>
      <c r="J1085" s="12" t="str">
        <f t="shared" ca="1" si="117"/>
        <v/>
      </c>
    </row>
    <row r="1086" spans="1:10" x14ac:dyDescent="0.2">
      <c r="A1086" s="10" t="str">
        <f>IF(ISERROR(IF(A1085=nper,"",A1085+1))=TRUE,"",IF(A1085=nper,"",A1085+1))</f>
        <v/>
      </c>
      <c r="B1086" s="43" t="str">
        <f t="shared" si="118"/>
        <v/>
      </c>
      <c r="C1086" s="46" t="str">
        <f>IF(A1086="","",IF(OR(A1086=nper,payment&gt;ROUND((1+rate)*G1085,2)),ROUND((1+rate)*G1085,2),payment))</f>
        <v/>
      </c>
      <c r="D1086" s="28"/>
      <c r="E1086" s="11" t="str">
        <f t="shared" si="112"/>
        <v/>
      </c>
      <c r="F1086" s="11" t="str">
        <f t="shared" si="113"/>
        <v/>
      </c>
      <c r="G1086" s="11" t="str">
        <f t="shared" si="114"/>
        <v/>
      </c>
      <c r="H1086" s="12" t="str">
        <f t="shared" si="115"/>
        <v/>
      </c>
      <c r="I1086" s="12" t="str">
        <f t="shared" si="116"/>
        <v/>
      </c>
      <c r="J1086" s="12" t="str">
        <f t="shared" ca="1" si="117"/>
        <v/>
      </c>
    </row>
    <row r="1087" spans="1:10" x14ac:dyDescent="0.2">
      <c r="A1087" s="10" t="str">
        <f>IF(ISERROR(IF(A1086=nper,"",A1086+1))=TRUE,"",IF(A1086=nper,"",A1086+1))</f>
        <v/>
      </c>
      <c r="B1087" s="43" t="str">
        <f t="shared" si="118"/>
        <v/>
      </c>
      <c r="C1087" s="46" t="str">
        <f>IF(A1087="","",IF(OR(A1087=nper,payment&gt;ROUND((1+rate)*G1086,2)),ROUND((1+rate)*G1086,2),payment))</f>
        <v/>
      </c>
      <c r="D1087" s="28"/>
      <c r="E1087" s="11" t="str">
        <f t="shared" si="112"/>
        <v/>
      </c>
      <c r="F1087" s="11" t="str">
        <f t="shared" si="113"/>
        <v/>
      </c>
      <c r="G1087" s="11" t="str">
        <f t="shared" si="114"/>
        <v/>
      </c>
      <c r="H1087" s="12" t="str">
        <f t="shared" si="115"/>
        <v/>
      </c>
      <c r="I1087" s="12" t="str">
        <f t="shared" si="116"/>
        <v/>
      </c>
      <c r="J1087" s="12" t="str">
        <f t="shared" ca="1" si="117"/>
        <v/>
      </c>
    </row>
    <row r="1088" spans="1:10" x14ac:dyDescent="0.2">
      <c r="A1088" s="10" t="str">
        <f>IF(ISERROR(IF(A1087=nper,"",A1087+1))=TRUE,"",IF(A1087=nper,"",A1087+1))</f>
        <v/>
      </c>
      <c r="B1088" s="43" t="str">
        <f t="shared" si="118"/>
        <v/>
      </c>
      <c r="C1088" s="46" t="str">
        <f>IF(A1088="","",IF(OR(A1088=nper,payment&gt;ROUND((1+rate)*G1087,2)),ROUND((1+rate)*G1087,2),payment))</f>
        <v/>
      </c>
      <c r="D1088" s="28"/>
      <c r="E1088" s="11" t="str">
        <f t="shared" si="112"/>
        <v/>
      </c>
      <c r="F1088" s="11" t="str">
        <f t="shared" si="113"/>
        <v/>
      </c>
      <c r="G1088" s="11" t="str">
        <f t="shared" si="114"/>
        <v/>
      </c>
      <c r="H1088" s="12" t="str">
        <f t="shared" si="115"/>
        <v/>
      </c>
      <c r="I1088" s="12" t="str">
        <f t="shared" si="116"/>
        <v/>
      </c>
      <c r="J1088" s="12" t="str">
        <f t="shared" ca="1" si="117"/>
        <v/>
      </c>
    </row>
    <row r="1089" spans="1:10" x14ac:dyDescent="0.2">
      <c r="A1089" s="10" t="str">
        <f>IF(ISERROR(IF(A1088=nper,"",A1088+1))=TRUE,"",IF(A1088=nper,"",A1088+1))</f>
        <v/>
      </c>
      <c r="B1089" s="43" t="str">
        <f t="shared" si="118"/>
        <v/>
      </c>
      <c r="C1089" s="46" t="str">
        <f>IF(A1089="","",IF(OR(A1089=nper,payment&gt;ROUND((1+rate)*G1088,2)),ROUND((1+rate)*G1088,2),payment))</f>
        <v/>
      </c>
      <c r="D1089" s="28"/>
      <c r="E1089" s="11" t="str">
        <f t="shared" si="112"/>
        <v/>
      </c>
      <c r="F1089" s="11" t="str">
        <f t="shared" si="113"/>
        <v/>
      </c>
      <c r="G1089" s="11" t="str">
        <f t="shared" si="114"/>
        <v/>
      </c>
      <c r="H1089" s="12" t="str">
        <f t="shared" si="115"/>
        <v/>
      </c>
      <c r="I1089" s="12" t="str">
        <f t="shared" si="116"/>
        <v/>
      </c>
      <c r="J1089" s="12" t="str">
        <f t="shared" ca="1" si="117"/>
        <v/>
      </c>
    </row>
    <row r="1090" spans="1:10" x14ac:dyDescent="0.2">
      <c r="A1090" s="10" t="str">
        <f>IF(ISERROR(IF(A1089=nper,"",A1089+1))=TRUE,"",IF(A1089=nper,"",A1089+1))</f>
        <v/>
      </c>
      <c r="B1090" s="43" t="str">
        <f t="shared" si="118"/>
        <v/>
      </c>
      <c r="C1090" s="46" t="str">
        <f>IF(A1090="","",IF(OR(A1090=nper,payment&gt;ROUND((1+rate)*G1089,2)),ROUND((1+rate)*G1089,2),payment))</f>
        <v/>
      </c>
      <c r="D1090" s="28"/>
      <c r="E1090" s="11" t="str">
        <f t="shared" si="112"/>
        <v/>
      </c>
      <c r="F1090" s="11" t="str">
        <f t="shared" si="113"/>
        <v/>
      </c>
      <c r="G1090" s="11" t="str">
        <f t="shared" si="114"/>
        <v/>
      </c>
      <c r="H1090" s="12" t="str">
        <f t="shared" si="115"/>
        <v/>
      </c>
      <c r="I1090" s="12" t="str">
        <f t="shared" si="116"/>
        <v/>
      </c>
      <c r="J1090" s="12" t="str">
        <f t="shared" ca="1" si="117"/>
        <v/>
      </c>
    </row>
    <row r="1091" spans="1:10" x14ac:dyDescent="0.2">
      <c r="A1091" s="10" t="str">
        <f>IF(ISERROR(IF(A1090=nper,"",A1090+1))=TRUE,"",IF(A1090=nper,"",A1090+1))</f>
        <v/>
      </c>
      <c r="B1091" s="43" t="str">
        <f t="shared" si="118"/>
        <v/>
      </c>
      <c r="C1091" s="46" t="str">
        <f>IF(A1091="","",IF(OR(A1091=nper,payment&gt;ROUND((1+rate)*G1090,2)),ROUND((1+rate)*G1090,2),payment))</f>
        <v/>
      </c>
      <c r="D1091" s="28"/>
      <c r="E1091" s="11" t="str">
        <f t="shared" si="112"/>
        <v/>
      </c>
      <c r="F1091" s="11" t="str">
        <f t="shared" si="113"/>
        <v/>
      </c>
      <c r="G1091" s="11" t="str">
        <f t="shared" si="114"/>
        <v/>
      </c>
      <c r="H1091" s="12" t="str">
        <f t="shared" si="115"/>
        <v/>
      </c>
      <c r="I1091" s="12" t="str">
        <f t="shared" si="116"/>
        <v/>
      </c>
      <c r="J1091" s="12" t="str">
        <f t="shared" ca="1" si="117"/>
        <v/>
      </c>
    </row>
    <row r="1092" spans="1:10" x14ac:dyDescent="0.2">
      <c r="A1092" s="10" t="str">
        <f>IF(ISERROR(IF(A1091=nper,"",A1091+1))=TRUE,"",IF(A1091=nper,"",A1091+1))</f>
        <v/>
      </c>
      <c r="B1092" s="43" t="str">
        <f t="shared" si="118"/>
        <v/>
      </c>
      <c r="C1092" s="46" t="str">
        <f>IF(A1092="","",IF(OR(A1092=nper,payment&gt;ROUND((1+rate)*G1091,2)),ROUND((1+rate)*G1091,2),payment))</f>
        <v/>
      </c>
      <c r="D1092" s="28"/>
      <c r="E1092" s="11" t="str">
        <f t="shared" si="112"/>
        <v/>
      </c>
      <c r="F1092" s="11" t="str">
        <f t="shared" si="113"/>
        <v/>
      </c>
      <c r="G1092" s="11" t="str">
        <f t="shared" si="114"/>
        <v/>
      </c>
      <c r="H1092" s="12" t="str">
        <f t="shared" si="115"/>
        <v/>
      </c>
      <c r="I1092" s="12" t="str">
        <f t="shared" si="116"/>
        <v/>
      </c>
      <c r="J1092" s="12" t="str">
        <f t="shared" ca="1" si="117"/>
        <v/>
      </c>
    </row>
    <row r="1093" spans="1:10" x14ac:dyDescent="0.2">
      <c r="A1093" s="10" t="str">
        <f>IF(ISERROR(IF(A1092=nper,"",A1092+1))=TRUE,"",IF(A1092=nper,"",A1092+1))</f>
        <v/>
      </c>
      <c r="B1093" s="43" t="str">
        <f t="shared" si="118"/>
        <v/>
      </c>
      <c r="C1093" s="46" t="str">
        <f>IF(A1093="","",IF(OR(A1093=nper,payment&gt;ROUND((1+rate)*G1092,2)),ROUND((1+rate)*G1092,2),payment))</f>
        <v/>
      </c>
      <c r="D1093" s="28"/>
      <c r="E1093" s="11" t="str">
        <f t="shared" si="112"/>
        <v/>
      </c>
      <c r="F1093" s="11" t="str">
        <f t="shared" si="113"/>
        <v/>
      </c>
      <c r="G1093" s="11" t="str">
        <f t="shared" si="114"/>
        <v/>
      </c>
      <c r="H1093" s="12" t="str">
        <f t="shared" si="115"/>
        <v/>
      </c>
      <c r="I1093" s="12" t="str">
        <f t="shared" si="116"/>
        <v/>
      </c>
      <c r="J1093" s="12" t="str">
        <f t="shared" ca="1" si="117"/>
        <v/>
      </c>
    </row>
    <row r="1094" spans="1:10" x14ac:dyDescent="0.2">
      <c r="A1094" s="10" t="str">
        <f>IF(ISERROR(IF(A1093=nper,"",A1093+1))=TRUE,"",IF(A1093=nper,"",A1093+1))</f>
        <v/>
      </c>
      <c r="B1094" s="43" t="str">
        <f t="shared" si="118"/>
        <v/>
      </c>
      <c r="C1094" s="46" t="str">
        <f>IF(A1094="","",IF(OR(A1094=nper,payment&gt;ROUND((1+rate)*G1093,2)),ROUND((1+rate)*G1093,2),payment))</f>
        <v/>
      </c>
      <c r="D1094" s="28"/>
      <c r="E1094" s="11" t="str">
        <f t="shared" si="112"/>
        <v/>
      </c>
      <c r="F1094" s="11" t="str">
        <f t="shared" si="113"/>
        <v/>
      </c>
      <c r="G1094" s="11" t="str">
        <f t="shared" si="114"/>
        <v/>
      </c>
      <c r="H1094" s="12" t="str">
        <f t="shared" si="115"/>
        <v/>
      </c>
      <c r="I1094" s="12" t="str">
        <f t="shared" si="116"/>
        <v/>
      </c>
      <c r="J1094" s="12" t="str">
        <f t="shared" ca="1" si="117"/>
        <v/>
      </c>
    </row>
    <row r="1095" spans="1:10" x14ac:dyDescent="0.2">
      <c r="A1095" s="10" t="str">
        <f>IF(ISERROR(IF(A1094=nper,"",A1094+1))=TRUE,"",IF(A1094=nper,"",A1094+1))</f>
        <v/>
      </c>
      <c r="B1095" s="43" t="str">
        <f t="shared" si="118"/>
        <v/>
      </c>
      <c r="C1095" s="46" t="str">
        <f>IF(A1095="","",IF(OR(A1095=nper,payment&gt;ROUND((1+rate)*G1094,2)),ROUND((1+rate)*G1094,2),payment))</f>
        <v/>
      </c>
      <c r="D1095" s="28"/>
      <c r="E1095" s="11" t="str">
        <f t="shared" si="112"/>
        <v/>
      </c>
      <c r="F1095" s="11" t="str">
        <f t="shared" si="113"/>
        <v/>
      </c>
      <c r="G1095" s="11" t="str">
        <f t="shared" si="114"/>
        <v/>
      </c>
      <c r="H1095" s="12" t="str">
        <f t="shared" si="115"/>
        <v/>
      </c>
      <c r="I1095" s="12" t="str">
        <f t="shared" si="116"/>
        <v/>
      </c>
      <c r="J1095" s="12" t="str">
        <f t="shared" ca="1" si="117"/>
        <v/>
      </c>
    </row>
    <row r="1096" spans="1:10" x14ac:dyDescent="0.2">
      <c r="A1096" s="10" t="str">
        <f>IF(ISERROR(IF(A1095=nper,"",A1095+1))=TRUE,"",IF(A1095=nper,"",A1095+1))</f>
        <v/>
      </c>
      <c r="B1096" s="43" t="str">
        <f t="shared" si="118"/>
        <v/>
      </c>
      <c r="C1096" s="46" t="str">
        <f>IF(A1096="","",IF(OR(A1096=nper,payment&gt;ROUND((1+rate)*G1095,2)),ROUND((1+rate)*G1095,2),payment))</f>
        <v/>
      </c>
      <c r="D1096" s="28"/>
      <c r="E1096" s="11" t="str">
        <f t="shared" si="112"/>
        <v/>
      </c>
      <c r="F1096" s="11" t="str">
        <f t="shared" si="113"/>
        <v/>
      </c>
      <c r="G1096" s="11" t="str">
        <f t="shared" si="114"/>
        <v/>
      </c>
      <c r="H1096" s="12" t="str">
        <f t="shared" si="115"/>
        <v/>
      </c>
      <c r="I1096" s="12" t="str">
        <f t="shared" si="116"/>
        <v/>
      </c>
      <c r="J1096" s="12" t="str">
        <f t="shared" ca="1" si="117"/>
        <v/>
      </c>
    </row>
    <row r="1097" spans="1:10" x14ac:dyDescent="0.2">
      <c r="A1097" s="10" t="str">
        <f>IF(ISERROR(IF(A1096=nper,"",A1096+1))=TRUE,"",IF(A1096=nper,"",A1096+1))</f>
        <v/>
      </c>
      <c r="B1097" s="43" t="str">
        <f t="shared" si="118"/>
        <v/>
      </c>
      <c r="C1097" s="46" t="str">
        <f>IF(A1097="","",IF(OR(A1097=nper,payment&gt;ROUND((1+rate)*G1096,2)),ROUND((1+rate)*G1096,2),payment))</f>
        <v/>
      </c>
      <c r="D1097" s="28"/>
      <c r="E1097" s="11" t="str">
        <f t="shared" si="112"/>
        <v/>
      </c>
      <c r="F1097" s="11" t="str">
        <f t="shared" si="113"/>
        <v/>
      </c>
      <c r="G1097" s="11" t="str">
        <f t="shared" si="114"/>
        <v/>
      </c>
      <c r="H1097" s="12" t="str">
        <f t="shared" si="115"/>
        <v/>
      </c>
      <c r="I1097" s="12" t="str">
        <f t="shared" si="116"/>
        <v/>
      </c>
      <c r="J1097" s="12" t="str">
        <f t="shared" ca="1" si="117"/>
        <v/>
      </c>
    </row>
    <row r="1098" spans="1:10" x14ac:dyDescent="0.2">
      <c r="A1098" s="10" t="str">
        <f>IF(ISERROR(IF(A1097=nper,"",A1097+1))=TRUE,"",IF(A1097=nper,"",A1097+1))</f>
        <v/>
      </c>
      <c r="B1098" s="43" t="str">
        <f t="shared" si="118"/>
        <v/>
      </c>
      <c r="C1098" s="46" t="str">
        <f>IF(A1098="","",IF(OR(A1098=nper,payment&gt;ROUND((1+rate)*G1097,2)),ROUND((1+rate)*G1097,2),payment))</f>
        <v/>
      </c>
      <c r="D1098" s="28"/>
      <c r="E1098" s="11" t="str">
        <f t="shared" si="112"/>
        <v/>
      </c>
      <c r="F1098" s="11" t="str">
        <f t="shared" si="113"/>
        <v/>
      </c>
      <c r="G1098" s="11" t="str">
        <f t="shared" si="114"/>
        <v/>
      </c>
      <c r="H1098" s="12" t="str">
        <f t="shared" si="115"/>
        <v/>
      </c>
      <c r="I1098" s="12" t="str">
        <f t="shared" si="116"/>
        <v/>
      </c>
      <c r="J1098" s="12" t="str">
        <f t="shared" ca="1" si="117"/>
        <v/>
      </c>
    </row>
    <row r="1099" spans="1:10" x14ac:dyDescent="0.2">
      <c r="A1099" s="10" t="str">
        <f>IF(ISERROR(IF(A1098=nper,"",A1098+1))=TRUE,"",IF(A1098=nper,"",A1098+1))</f>
        <v/>
      </c>
      <c r="B1099" s="43" t="str">
        <f t="shared" si="118"/>
        <v/>
      </c>
      <c r="C1099" s="46" t="str">
        <f>IF(A1099="","",IF(OR(A1099=nper,payment&gt;ROUND((1+rate)*G1098,2)),ROUND((1+rate)*G1098,2),payment))</f>
        <v/>
      </c>
      <c r="D1099" s="28"/>
      <c r="E1099" s="11" t="str">
        <f t="shared" ref="E1099:E1162" si="119">IF(A1099="","",ROUND(rate*G1098,2))</f>
        <v/>
      </c>
      <c r="F1099" s="11" t="str">
        <f t="shared" si="113"/>
        <v/>
      </c>
      <c r="G1099" s="11" t="str">
        <f t="shared" si="114"/>
        <v/>
      </c>
      <c r="H1099" s="12" t="str">
        <f t="shared" si="115"/>
        <v/>
      </c>
      <c r="I1099" s="12" t="str">
        <f t="shared" si="116"/>
        <v/>
      </c>
      <c r="J1099" s="12" t="str">
        <f t="shared" ca="1" si="117"/>
        <v/>
      </c>
    </row>
    <row r="1100" spans="1:10" x14ac:dyDescent="0.2">
      <c r="A1100" s="10" t="str">
        <f>IF(ISERROR(IF(A1099=nper,"",A1099+1))=TRUE,"",IF(A1099=nper,"",A1099+1))</f>
        <v/>
      </c>
      <c r="B1100" s="43" t="str">
        <f t="shared" si="118"/>
        <v/>
      </c>
      <c r="C1100" s="46" t="str">
        <f>IF(A1100="","",IF(OR(A1100=nper,payment&gt;ROUND((1+rate)*G1099,2)),ROUND((1+rate)*G1099,2),payment))</f>
        <v/>
      </c>
      <c r="D1100" s="28"/>
      <c r="E1100" s="11" t="str">
        <f t="shared" si="119"/>
        <v/>
      </c>
      <c r="F1100" s="11" t="str">
        <f t="shared" ref="F1100:F1163" si="120">IF(A1100="","",C1100-(E1100+D1100))</f>
        <v/>
      </c>
      <c r="G1100" s="11" t="str">
        <f t="shared" ref="G1100:G1163" si="121">IF(A1100="","",G1099-F1100)</f>
        <v/>
      </c>
      <c r="H1100" s="12" t="str">
        <f t="shared" ref="H1100:H1163" si="122">IF(B1100="","",MONTH(B1100))</f>
        <v/>
      </c>
      <c r="I1100" s="12" t="str">
        <f t="shared" ref="I1100:I1163" si="123">IF(B1100="","",YEAR(B1100))</f>
        <v/>
      </c>
      <c r="J1100" s="12" t="str">
        <f t="shared" ref="J1100:J1163" ca="1" si="124">IF(A1100="","",IF(B1100&lt;=TODAY(),"include","not include"))</f>
        <v/>
      </c>
    </row>
    <row r="1101" spans="1:10" x14ac:dyDescent="0.2">
      <c r="A1101" s="10" t="str">
        <f>IF(ISERROR(IF(A1100=nper,"",A1100+1))=TRUE,"",IF(A1100=nper,"",A1100+1))</f>
        <v/>
      </c>
      <c r="B1101" s="43" t="str">
        <f t="shared" si="118"/>
        <v/>
      </c>
      <c r="C1101" s="46" t="str">
        <f>IF(A1101="","",IF(OR(A1101=nper,payment&gt;ROUND((1+rate)*G1100,2)),ROUND((1+rate)*G1100,2),payment))</f>
        <v/>
      </c>
      <c r="D1101" s="28"/>
      <c r="E1101" s="11" t="str">
        <f t="shared" si="119"/>
        <v/>
      </c>
      <c r="F1101" s="11" t="str">
        <f t="shared" si="120"/>
        <v/>
      </c>
      <c r="G1101" s="11" t="str">
        <f t="shared" si="121"/>
        <v/>
      </c>
      <c r="H1101" s="12" t="str">
        <f t="shared" si="122"/>
        <v/>
      </c>
      <c r="I1101" s="12" t="str">
        <f t="shared" si="123"/>
        <v/>
      </c>
      <c r="J1101" s="12" t="str">
        <f t="shared" ca="1" si="124"/>
        <v/>
      </c>
    </row>
    <row r="1102" spans="1:10" x14ac:dyDescent="0.2">
      <c r="A1102" s="10" t="str">
        <f>IF(ISERROR(IF(A1101=nper,"",A1101+1))=TRUE,"",IF(A1101=nper,"",A1101+1))</f>
        <v/>
      </c>
      <c r="B1102" s="43" t="str">
        <f t="shared" ref="B1102:B1165" si="125">IF(A1102="","",IF($H$4="Weekly",B1101+7,IF($H$4="Bi-Weekly",B1101+14,IF($H$4="Monthly",EDATE(B1101,1),IF($H$4="Bi-Monthly",EDATE(B1101,2),IF($H$4="Quarterly",EDATE(B1101,3),IF($H$4="Semi-Annually",EDATE(B1101,6),IF($H$4="Annually",EDATE(B1101,12),IF($H$4="Semi-Monthly",DATE(YEAR(B1101),MONTH(B1101)+1,15*(DAY(B1101)&lt;&gt;15)),2)))))))))</f>
        <v/>
      </c>
      <c r="C1102" s="46" t="str">
        <f>IF(A1102="","",IF(OR(A1102=nper,payment&gt;ROUND((1+rate)*G1101,2)),ROUND((1+rate)*G1101,2),payment))</f>
        <v/>
      </c>
      <c r="D1102" s="28"/>
      <c r="E1102" s="11" t="str">
        <f t="shared" si="119"/>
        <v/>
      </c>
      <c r="F1102" s="11" t="str">
        <f t="shared" si="120"/>
        <v/>
      </c>
      <c r="G1102" s="11" t="str">
        <f t="shared" si="121"/>
        <v/>
      </c>
      <c r="H1102" s="12" t="str">
        <f t="shared" si="122"/>
        <v/>
      </c>
      <c r="I1102" s="12" t="str">
        <f t="shared" si="123"/>
        <v/>
      </c>
      <c r="J1102" s="12" t="str">
        <f t="shared" ca="1" si="124"/>
        <v/>
      </c>
    </row>
    <row r="1103" spans="1:10" x14ac:dyDescent="0.2">
      <c r="A1103" s="10" t="str">
        <f>IF(ISERROR(IF(A1102=nper,"",A1102+1))=TRUE,"",IF(A1102=nper,"",A1102+1))</f>
        <v/>
      </c>
      <c r="B1103" s="43" t="str">
        <f t="shared" si="125"/>
        <v/>
      </c>
      <c r="C1103" s="46" t="str">
        <f>IF(A1103="","",IF(OR(A1103=nper,payment&gt;ROUND((1+rate)*G1102,2)),ROUND((1+rate)*G1102,2),payment))</f>
        <v/>
      </c>
      <c r="D1103" s="28"/>
      <c r="E1103" s="11" t="str">
        <f t="shared" si="119"/>
        <v/>
      </c>
      <c r="F1103" s="11" t="str">
        <f t="shared" si="120"/>
        <v/>
      </c>
      <c r="G1103" s="11" t="str">
        <f t="shared" si="121"/>
        <v/>
      </c>
      <c r="H1103" s="12" t="str">
        <f t="shared" si="122"/>
        <v/>
      </c>
      <c r="I1103" s="12" t="str">
        <f t="shared" si="123"/>
        <v/>
      </c>
      <c r="J1103" s="12" t="str">
        <f t="shared" ca="1" si="124"/>
        <v/>
      </c>
    </row>
    <row r="1104" spans="1:10" x14ac:dyDescent="0.2">
      <c r="A1104" s="10" t="str">
        <f>IF(ISERROR(IF(A1103=nper,"",A1103+1))=TRUE,"",IF(A1103=nper,"",A1103+1))</f>
        <v/>
      </c>
      <c r="B1104" s="43" t="str">
        <f t="shared" si="125"/>
        <v/>
      </c>
      <c r="C1104" s="46" t="str">
        <f>IF(A1104="","",IF(OR(A1104=nper,payment&gt;ROUND((1+rate)*G1103,2)),ROUND((1+rate)*G1103,2),payment))</f>
        <v/>
      </c>
      <c r="D1104" s="28"/>
      <c r="E1104" s="11" t="str">
        <f t="shared" si="119"/>
        <v/>
      </c>
      <c r="F1104" s="11" t="str">
        <f t="shared" si="120"/>
        <v/>
      </c>
      <c r="G1104" s="11" t="str">
        <f t="shared" si="121"/>
        <v/>
      </c>
      <c r="H1104" s="12" t="str">
        <f t="shared" si="122"/>
        <v/>
      </c>
      <c r="I1104" s="12" t="str">
        <f t="shared" si="123"/>
        <v/>
      </c>
      <c r="J1104" s="12" t="str">
        <f t="shared" ca="1" si="124"/>
        <v/>
      </c>
    </row>
    <row r="1105" spans="1:10" x14ac:dyDescent="0.2">
      <c r="A1105" s="10" t="str">
        <f>IF(ISERROR(IF(A1104=nper,"",A1104+1))=TRUE,"",IF(A1104=nper,"",A1104+1))</f>
        <v/>
      </c>
      <c r="B1105" s="43" t="str">
        <f t="shared" si="125"/>
        <v/>
      </c>
      <c r="C1105" s="46" t="str">
        <f>IF(A1105="","",IF(OR(A1105=nper,payment&gt;ROUND((1+rate)*G1104,2)),ROUND((1+rate)*G1104,2),payment))</f>
        <v/>
      </c>
      <c r="D1105" s="28"/>
      <c r="E1105" s="11" t="str">
        <f t="shared" si="119"/>
        <v/>
      </c>
      <c r="F1105" s="11" t="str">
        <f t="shared" si="120"/>
        <v/>
      </c>
      <c r="G1105" s="11" t="str">
        <f t="shared" si="121"/>
        <v/>
      </c>
      <c r="H1105" s="12" t="str">
        <f t="shared" si="122"/>
        <v/>
      </c>
      <c r="I1105" s="12" t="str">
        <f t="shared" si="123"/>
        <v/>
      </c>
      <c r="J1105" s="12" t="str">
        <f t="shared" ca="1" si="124"/>
        <v/>
      </c>
    </row>
    <row r="1106" spans="1:10" x14ac:dyDescent="0.2">
      <c r="A1106" s="10" t="str">
        <f>IF(ISERROR(IF(A1105=nper,"",A1105+1))=TRUE,"",IF(A1105=nper,"",A1105+1))</f>
        <v/>
      </c>
      <c r="B1106" s="43" t="str">
        <f t="shared" si="125"/>
        <v/>
      </c>
      <c r="C1106" s="46" t="str">
        <f>IF(A1106="","",IF(OR(A1106=nper,payment&gt;ROUND((1+rate)*G1105,2)),ROUND((1+rate)*G1105,2),payment))</f>
        <v/>
      </c>
      <c r="D1106" s="28"/>
      <c r="E1106" s="11" t="str">
        <f t="shared" si="119"/>
        <v/>
      </c>
      <c r="F1106" s="11" t="str">
        <f t="shared" si="120"/>
        <v/>
      </c>
      <c r="G1106" s="11" t="str">
        <f t="shared" si="121"/>
        <v/>
      </c>
      <c r="H1106" s="12" t="str">
        <f t="shared" si="122"/>
        <v/>
      </c>
      <c r="I1106" s="12" t="str">
        <f t="shared" si="123"/>
        <v/>
      </c>
      <c r="J1106" s="12" t="str">
        <f t="shared" ca="1" si="124"/>
        <v/>
      </c>
    </row>
    <row r="1107" spans="1:10" x14ac:dyDescent="0.2">
      <c r="A1107" s="10" t="str">
        <f>IF(ISERROR(IF(A1106=nper,"",A1106+1))=TRUE,"",IF(A1106=nper,"",A1106+1))</f>
        <v/>
      </c>
      <c r="B1107" s="43" t="str">
        <f t="shared" si="125"/>
        <v/>
      </c>
      <c r="C1107" s="46" t="str">
        <f>IF(A1107="","",IF(OR(A1107=nper,payment&gt;ROUND((1+rate)*G1106,2)),ROUND((1+rate)*G1106,2),payment))</f>
        <v/>
      </c>
      <c r="D1107" s="28"/>
      <c r="E1107" s="11" t="str">
        <f t="shared" si="119"/>
        <v/>
      </c>
      <c r="F1107" s="11" t="str">
        <f t="shared" si="120"/>
        <v/>
      </c>
      <c r="G1107" s="11" t="str">
        <f t="shared" si="121"/>
        <v/>
      </c>
      <c r="H1107" s="12" t="str">
        <f t="shared" si="122"/>
        <v/>
      </c>
      <c r="I1107" s="12" t="str">
        <f t="shared" si="123"/>
        <v/>
      </c>
      <c r="J1107" s="12" t="str">
        <f t="shared" ca="1" si="124"/>
        <v/>
      </c>
    </row>
    <row r="1108" spans="1:10" x14ac:dyDescent="0.2">
      <c r="A1108" s="10" t="str">
        <f>IF(ISERROR(IF(A1107=nper,"",A1107+1))=TRUE,"",IF(A1107=nper,"",A1107+1))</f>
        <v/>
      </c>
      <c r="B1108" s="43" t="str">
        <f t="shared" si="125"/>
        <v/>
      </c>
      <c r="C1108" s="46" t="str">
        <f>IF(A1108="","",IF(OR(A1108=nper,payment&gt;ROUND((1+rate)*G1107,2)),ROUND((1+rate)*G1107,2),payment))</f>
        <v/>
      </c>
      <c r="D1108" s="28"/>
      <c r="E1108" s="11" t="str">
        <f t="shared" si="119"/>
        <v/>
      </c>
      <c r="F1108" s="11" t="str">
        <f t="shared" si="120"/>
        <v/>
      </c>
      <c r="G1108" s="11" t="str">
        <f t="shared" si="121"/>
        <v/>
      </c>
      <c r="H1108" s="12" t="str">
        <f t="shared" si="122"/>
        <v/>
      </c>
      <c r="I1108" s="12" t="str">
        <f t="shared" si="123"/>
        <v/>
      </c>
      <c r="J1108" s="12" t="str">
        <f t="shared" ca="1" si="124"/>
        <v/>
      </c>
    </row>
    <row r="1109" spans="1:10" x14ac:dyDescent="0.2">
      <c r="A1109" s="10" t="str">
        <f>IF(ISERROR(IF(A1108=nper,"",A1108+1))=TRUE,"",IF(A1108=nper,"",A1108+1))</f>
        <v/>
      </c>
      <c r="B1109" s="43" t="str">
        <f t="shared" si="125"/>
        <v/>
      </c>
      <c r="C1109" s="46" t="str">
        <f>IF(A1109="","",IF(OR(A1109=nper,payment&gt;ROUND((1+rate)*G1108,2)),ROUND((1+rate)*G1108,2),payment))</f>
        <v/>
      </c>
      <c r="D1109" s="28"/>
      <c r="E1109" s="11" t="str">
        <f t="shared" si="119"/>
        <v/>
      </c>
      <c r="F1109" s="11" t="str">
        <f t="shared" si="120"/>
        <v/>
      </c>
      <c r="G1109" s="11" t="str">
        <f t="shared" si="121"/>
        <v/>
      </c>
      <c r="H1109" s="12" t="str">
        <f t="shared" si="122"/>
        <v/>
      </c>
      <c r="I1109" s="12" t="str">
        <f t="shared" si="123"/>
        <v/>
      </c>
      <c r="J1109" s="12" t="str">
        <f t="shared" ca="1" si="124"/>
        <v/>
      </c>
    </row>
    <row r="1110" spans="1:10" x14ac:dyDescent="0.2">
      <c r="A1110" s="10" t="str">
        <f>IF(ISERROR(IF(A1109=nper,"",A1109+1))=TRUE,"",IF(A1109=nper,"",A1109+1))</f>
        <v/>
      </c>
      <c r="B1110" s="43" t="str">
        <f t="shared" si="125"/>
        <v/>
      </c>
      <c r="C1110" s="46" t="str">
        <f>IF(A1110="","",IF(OR(A1110=nper,payment&gt;ROUND((1+rate)*G1109,2)),ROUND((1+rate)*G1109,2),payment))</f>
        <v/>
      </c>
      <c r="D1110" s="28"/>
      <c r="E1110" s="11" t="str">
        <f t="shared" si="119"/>
        <v/>
      </c>
      <c r="F1110" s="11" t="str">
        <f t="shared" si="120"/>
        <v/>
      </c>
      <c r="G1110" s="11" t="str">
        <f t="shared" si="121"/>
        <v/>
      </c>
      <c r="H1110" s="12" t="str">
        <f t="shared" si="122"/>
        <v/>
      </c>
      <c r="I1110" s="12" t="str">
        <f t="shared" si="123"/>
        <v/>
      </c>
      <c r="J1110" s="12" t="str">
        <f t="shared" ca="1" si="124"/>
        <v/>
      </c>
    </row>
    <row r="1111" spans="1:10" x14ac:dyDescent="0.2">
      <c r="A1111" s="10" t="str">
        <f>IF(ISERROR(IF(A1110=nper,"",A1110+1))=TRUE,"",IF(A1110=nper,"",A1110+1))</f>
        <v/>
      </c>
      <c r="B1111" s="43" t="str">
        <f t="shared" si="125"/>
        <v/>
      </c>
      <c r="C1111" s="46" t="str">
        <f>IF(A1111="","",IF(OR(A1111=nper,payment&gt;ROUND((1+rate)*G1110,2)),ROUND((1+rate)*G1110,2),payment))</f>
        <v/>
      </c>
      <c r="D1111" s="28"/>
      <c r="E1111" s="11" t="str">
        <f t="shared" si="119"/>
        <v/>
      </c>
      <c r="F1111" s="11" t="str">
        <f t="shared" si="120"/>
        <v/>
      </c>
      <c r="G1111" s="11" t="str">
        <f t="shared" si="121"/>
        <v/>
      </c>
      <c r="H1111" s="12" t="str">
        <f t="shared" si="122"/>
        <v/>
      </c>
      <c r="I1111" s="12" t="str">
        <f t="shared" si="123"/>
        <v/>
      </c>
      <c r="J1111" s="12" t="str">
        <f t="shared" ca="1" si="124"/>
        <v/>
      </c>
    </row>
    <row r="1112" spans="1:10" x14ac:dyDescent="0.2">
      <c r="A1112" s="10" t="str">
        <f>IF(ISERROR(IF(A1111=nper,"",A1111+1))=TRUE,"",IF(A1111=nper,"",A1111+1))</f>
        <v/>
      </c>
      <c r="B1112" s="43" t="str">
        <f t="shared" si="125"/>
        <v/>
      </c>
      <c r="C1112" s="46" t="str">
        <f>IF(A1112="","",IF(OR(A1112=nper,payment&gt;ROUND((1+rate)*G1111,2)),ROUND((1+rate)*G1111,2),payment))</f>
        <v/>
      </c>
      <c r="D1112" s="28"/>
      <c r="E1112" s="11" t="str">
        <f t="shared" si="119"/>
        <v/>
      </c>
      <c r="F1112" s="11" t="str">
        <f t="shared" si="120"/>
        <v/>
      </c>
      <c r="G1112" s="11" t="str">
        <f t="shared" si="121"/>
        <v/>
      </c>
      <c r="H1112" s="12" t="str">
        <f t="shared" si="122"/>
        <v/>
      </c>
      <c r="I1112" s="12" t="str">
        <f t="shared" si="123"/>
        <v/>
      </c>
      <c r="J1112" s="12" t="str">
        <f t="shared" ca="1" si="124"/>
        <v/>
      </c>
    </row>
    <row r="1113" spans="1:10" x14ac:dyDescent="0.2">
      <c r="A1113" s="10" t="str">
        <f>IF(ISERROR(IF(A1112=nper,"",A1112+1))=TRUE,"",IF(A1112=nper,"",A1112+1))</f>
        <v/>
      </c>
      <c r="B1113" s="43" t="str">
        <f t="shared" si="125"/>
        <v/>
      </c>
      <c r="C1113" s="46" t="str">
        <f>IF(A1113="","",IF(OR(A1113=nper,payment&gt;ROUND((1+rate)*G1112,2)),ROUND((1+rate)*G1112,2),payment))</f>
        <v/>
      </c>
      <c r="D1113" s="28"/>
      <c r="E1113" s="11" t="str">
        <f t="shared" si="119"/>
        <v/>
      </c>
      <c r="F1113" s="11" t="str">
        <f t="shared" si="120"/>
        <v/>
      </c>
      <c r="G1113" s="11" t="str">
        <f t="shared" si="121"/>
        <v/>
      </c>
      <c r="H1113" s="12" t="str">
        <f t="shared" si="122"/>
        <v/>
      </c>
      <c r="I1113" s="12" t="str">
        <f t="shared" si="123"/>
        <v/>
      </c>
      <c r="J1113" s="12" t="str">
        <f t="shared" ca="1" si="124"/>
        <v/>
      </c>
    </row>
    <row r="1114" spans="1:10" x14ac:dyDescent="0.2">
      <c r="A1114" s="10" t="str">
        <f>IF(ISERROR(IF(A1113=nper,"",A1113+1))=TRUE,"",IF(A1113=nper,"",A1113+1))</f>
        <v/>
      </c>
      <c r="B1114" s="43" t="str">
        <f t="shared" si="125"/>
        <v/>
      </c>
      <c r="C1114" s="46" t="str">
        <f>IF(A1114="","",IF(OR(A1114=nper,payment&gt;ROUND((1+rate)*G1113,2)),ROUND((1+rate)*G1113,2),payment))</f>
        <v/>
      </c>
      <c r="D1114" s="28"/>
      <c r="E1114" s="11" t="str">
        <f t="shared" si="119"/>
        <v/>
      </c>
      <c r="F1114" s="11" t="str">
        <f t="shared" si="120"/>
        <v/>
      </c>
      <c r="G1114" s="11" t="str">
        <f t="shared" si="121"/>
        <v/>
      </c>
      <c r="H1114" s="12" t="str">
        <f t="shared" si="122"/>
        <v/>
      </c>
      <c r="I1114" s="12" t="str">
        <f t="shared" si="123"/>
        <v/>
      </c>
      <c r="J1114" s="12" t="str">
        <f t="shared" ca="1" si="124"/>
        <v/>
      </c>
    </row>
    <row r="1115" spans="1:10" x14ac:dyDescent="0.2">
      <c r="A1115" s="10" t="str">
        <f>IF(ISERROR(IF(A1114=nper,"",A1114+1))=TRUE,"",IF(A1114=nper,"",A1114+1))</f>
        <v/>
      </c>
      <c r="B1115" s="43" t="str">
        <f t="shared" si="125"/>
        <v/>
      </c>
      <c r="C1115" s="46" t="str">
        <f>IF(A1115="","",IF(OR(A1115=nper,payment&gt;ROUND((1+rate)*G1114,2)),ROUND((1+rate)*G1114,2),payment))</f>
        <v/>
      </c>
      <c r="D1115" s="28"/>
      <c r="E1115" s="11" t="str">
        <f t="shared" si="119"/>
        <v/>
      </c>
      <c r="F1115" s="11" t="str">
        <f t="shared" si="120"/>
        <v/>
      </c>
      <c r="G1115" s="11" t="str">
        <f t="shared" si="121"/>
        <v/>
      </c>
      <c r="H1115" s="12" t="str">
        <f t="shared" si="122"/>
        <v/>
      </c>
      <c r="I1115" s="12" t="str">
        <f t="shared" si="123"/>
        <v/>
      </c>
      <c r="J1115" s="12" t="str">
        <f t="shared" ca="1" si="124"/>
        <v/>
      </c>
    </row>
    <row r="1116" spans="1:10" x14ac:dyDescent="0.2">
      <c r="A1116" s="10" t="str">
        <f>IF(ISERROR(IF(A1115=nper,"",A1115+1))=TRUE,"",IF(A1115=nper,"",A1115+1))</f>
        <v/>
      </c>
      <c r="B1116" s="43" t="str">
        <f t="shared" si="125"/>
        <v/>
      </c>
      <c r="C1116" s="46" t="str">
        <f>IF(A1116="","",IF(OR(A1116=nper,payment&gt;ROUND((1+rate)*G1115,2)),ROUND((1+rate)*G1115,2),payment))</f>
        <v/>
      </c>
      <c r="D1116" s="28"/>
      <c r="E1116" s="11" t="str">
        <f t="shared" si="119"/>
        <v/>
      </c>
      <c r="F1116" s="11" t="str">
        <f t="shared" si="120"/>
        <v/>
      </c>
      <c r="G1116" s="11" t="str">
        <f t="shared" si="121"/>
        <v/>
      </c>
      <c r="H1116" s="12" t="str">
        <f t="shared" si="122"/>
        <v/>
      </c>
      <c r="I1116" s="12" t="str">
        <f t="shared" si="123"/>
        <v/>
      </c>
      <c r="J1116" s="12" t="str">
        <f t="shared" ca="1" si="124"/>
        <v/>
      </c>
    </row>
    <row r="1117" spans="1:10" x14ac:dyDescent="0.2">
      <c r="A1117" s="10" t="str">
        <f>IF(ISERROR(IF(A1116=nper,"",A1116+1))=TRUE,"",IF(A1116=nper,"",A1116+1))</f>
        <v/>
      </c>
      <c r="B1117" s="43" t="str">
        <f t="shared" si="125"/>
        <v/>
      </c>
      <c r="C1117" s="46" t="str">
        <f>IF(A1117="","",IF(OR(A1117=nper,payment&gt;ROUND((1+rate)*G1116,2)),ROUND((1+rate)*G1116,2),payment))</f>
        <v/>
      </c>
      <c r="D1117" s="28"/>
      <c r="E1117" s="11" t="str">
        <f t="shared" si="119"/>
        <v/>
      </c>
      <c r="F1117" s="11" t="str">
        <f t="shared" si="120"/>
        <v/>
      </c>
      <c r="G1117" s="11" t="str">
        <f t="shared" si="121"/>
        <v/>
      </c>
      <c r="H1117" s="12" t="str">
        <f t="shared" si="122"/>
        <v/>
      </c>
      <c r="I1117" s="12" t="str">
        <f t="shared" si="123"/>
        <v/>
      </c>
      <c r="J1117" s="12" t="str">
        <f t="shared" ca="1" si="124"/>
        <v/>
      </c>
    </row>
    <row r="1118" spans="1:10" x14ac:dyDescent="0.2">
      <c r="A1118" s="10" t="str">
        <f>IF(ISERROR(IF(A1117=nper,"",A1117+1))=TRUE,"",IF(A1117=nper,"",A1117+1))</f>
        <v/>
      </c>
      <c r="B1118" s="43" t="str">
        <f t="shared" si="125"/>
        <v/>
      </c>
      <c r="C1118" s="46" t="str">
        <f>IF(A1118="","",IF(OR(A1118=nper,payment&gt;ROUND((1+rate)*G1117,2)),ROUND((1+rate)*G1117,2),payment))</f>
        <v/>
      </c>
      <c r="D1118" s="28"/>
      <c r="E1118" s="11" t="str">
        <f t="shared" si="119"/>
        <v/>
      </c>
      <c r="F1118" s="11" t="str">
        <f t="shared" si="120"/>
        <v/>
      </c>
      <c r="G1118" s="11" t="str">
        <f t="shared" si="121"/>
        <v/>
      </c>
      <c r="H1118" s="12" t="str">
        <f t="shared" si="122"/>
        <v/>
      </c>
      <c r="I1118" s="12" t="str">
        <f t="shared" si="123"/>
        <v/>
      </c>
      <c r="J1118" s="12" t="str">
        <f t="shared" ca="1" si="124"/>
        <v/>
      </c>
    </row>
    <row r="1119" spans="1:10" x14ac:dyDescent="0.2">
      <c r="A1119" s="10" t="str">
        <f>IF(ISERROR(IF(A1118=nper,"",A1118+1))=TRUE,"",IF(A1118=nper,"",A1118+1))</f>
        <v/>
      </c>
      <c r="B1119" s="43" t="str">
        <f t="shared" si="125"/>
        <v/>
      </c>
      <c r="C1119" s="46" t="str">
        <f>IF(A1119="","",IF(OR(A1119=nper,payment&gt;ROUND((1+rate)*G1118,2)),ROUND((1+rate)*G1118,2),payment))</f>
        <v/>
      </c>
      <c r="D1119" s="28"/>
      <c r="E1119" s="11" t="str">
        <f t="shared" si="119"/>
        <v/>
      </c>
      <c r="F1119" s="11" t="str">
        <f t="shared" si="120"/>
        <v/>
      </c>
      <c r="G1119" s="11" t="str">
        <f t="shared" si="121"/>
        <v/>
      </c>
      <c r="H1119" s="12" t="str">
        <f t="shared" si="122"/>
        <v/>
      </c>
      <c r="I1119" s="12" t="str">
        <f t="shared" si="123"/>
        <v/>
      </c>
      <c r="J1119" s="12" t="str">
        <f t="shared" ca="1" si="124"/>
        <v/>
      </c>
    </row>
    <row r="1120" spans="1:10" x14ac:dyDescent="0.2">
      <c r="A1120" s="10" t="str">
        <f>IF(ISERROR(IF(A1119=nper,"",A1119+1))=TRUE,"",IF(A1119=nper,"",A1119+1))</f>
        <v/>
      </c>
      <c r="B1120" s="43" t="str">
        <f t="shared" si="125"/>
        <v/>
      </c>
      <c r="C1120" s="46" t="str">
        <f>IF(A1120="","",IF(OR(A1120=nper,payment&gt;ROUND((1+rate)*G1119,2)),ROUND((1+rate)*G1119,2),payment))</f>
        <v/>
      </c>
      <c r="D1120" s="28"/>
      <c r="E1120" s="11" t="str">
        <f t="shared" si="119"/>
        <v/>
      </c>
      <c r="F1120" s="11" t="str">
        <f t="shared" si="120"/>
        <v/>
      </c>
      <c r="G1120" s="11" t="str">
        <f t="shared" si="121"/>
        <v/>
      </c>
      <c r="H1120" s="12" t="str">
        <f t="shared" si="122"/>
        <v/>
      </c>
      <c r="I1120" s="12" t="str">
        <f t="shared" si="123"/>
        <v/>
      </c>
      <c r="J1120" s="12" t="str">
        <f t="shared" ca="1" si="124"/>
        <v/>
      </c>
    </row>
    <row r="1121" spans="1:10" x14ac:dyDescent="0.2">
      <c r="A1121" s="10" t="str">
        <f>IF(ISERROR(IF(A1120=nper,"",A1120+1))=TRUE,"",IF(A1120=nper,"",A1120+1))</f>
        <v/>
      </c>
      <c r="B1121" s="43" t="str">
        <f t="shared" si="125"/>
        <v/>
      </c>
      <c r="C1121" s="46" t="str">
        <f>IF(A1121="","",IF(OR(A1121=nper,payment&gt;ROUND((1+rate)*G1120,2)),ROUND((1+rate)*G1120,2),payment))</f>
        <v/>
      </c>
      <c r="D1121" s="28"/>
      <c r="E1121" s="11" t="str">
        <f t="shared" si="119"/>
        <v/>
      </c>
      <c r="F1121" s="11" t="str">
        <f t="shared" si="120"/>
        <v/>
      </c>
      <c r="G1121" s="11" t="str">
        <f t="shared" si="121"/>
        <v/>
      </c>
      <c r="H1121" s="12" t="str">
        <f t="shared" si="122"/>
        <v/>
      </c>
      <c r="I1121" s="12" t="str">
        <f t="shared" si="123"/>
        <v/>
      </c>
      <c r="J1121" s="12" t="str">
        <f t="shared" ca="1" si="124"/>
        <v/>
      </c>
    </row>
    <row r="1122" spans="1:10" x14ac:dyDescent="0.2">
      <c r="A1122" s="10" t="str">
        <f>IF(ISERROR(IF(A1121=nper,"",A1121+1))=TRUE,"",IF(A1121=nper,"",A1121+1))</f>
        <v/>
      </c>
      <c r="B1122" s="43" t="str">
        <f t="shared" si="125"/>
        <v/>
      </c>
      <c r="C1122" s="46" t="str">
        <f>IF(A1122="","",IF(OR(A1122=nper,payment&gt;ROUND((1+rate)*G1121,2)),ROUND((1+rate)*G1121,2),payment))</f>
        <v/>
      </c>
      <c r="D1122" s="28"/>
      <c r="E1122" s="11" t="str">
        <f t="shared" si="119"/>
        <v/>
      </c>
      <c r="F1122" s="11" t="str">
        <f t="shared" si="120"/>
        <v/>
      </c>
      <c r="G1122" s="11" t="str">
        <f t="shared" si="121"/>
        <v/>
      </c>
      <c r="H1122" s="12" t="str">
        <f t="shared" si="122"/>
        <v/>
      </c>
      <c r="I1122" s="12" t="str">
        <f t="shared" si="123"/>
        <v/>
      </c>
      <c r="J1122" s="12" t="str">
        <f t="shared" ca="1" si="124"/>
        <v/>
      </c>
    </row>
    <row r="1123" spans="1:10" x14ac:dyDescent="0.2">
      <c r="A1123" s="10" t="str">
        <f>IF(ISERROR(IF(A1122=nper,"",A1122+1))=TRUE,"",IF(A1122=nper,"",A1122+1))</f>
        <v/>
      </c>
      <c r="B1123" s="43" t="str">
        <f t="shared" si="125"/>
        <v/>
      </c>
      <c r="C1123" s="46" t="str">
        <f>IF(A1123="","",IF(OR(A1123=nper,payment&gt;ROUND((1+rate)*G1122,2)),ROUND((1+rate)*G1122,2),payment))</f>
        <v/>
      </c>
      <c r="D1123" s="28"/>
      <c r="E1123" s="11" t="str">
        <f t="shared" si="119"/>
        <v/>
      </c>
      <c r="F1123" s="11" t="str">
        <f t="shared" si="120"/>
        <v/>
      </c>
      <c r="G1123" s="11" t="str">
        <f t="shared" si="121"/>
        <v/>
      </c>
      <c r="H1123" s="12" t="str">
        <f t="shared" si="122"/>
        <v/>
      </c>
      <c r="I1123" s="12" t="str">
        <f t="shared" si="123"/>
        <v/>
      </c>
      <c r="J1123" s="12" t="str">
        <f t="shared" ca="1" si="124"/>
        <v/>
      </c>
    </row>
    <row r="1124" spans="1:10" x14ac:dyDescent="0.2">
      <c r="A1124" s="10" t="str">
        <f>IF(ISERROR(IF(A1123=nper,"",A1123+1))=TRUE,"",IF(A1123=nper,"",A1123+1))</f>
        <v/>
      </c>
      <c r="B1124" s="43" t="str">
        <f t="shared" si="125"/>
        <v/>
      </c>
      <c r="C1124" s="46" t="str">
        <f>IF(A1124="","",IF(OR(A1124=nper,payment&gt;ROUND((1+rate)*G1123,2)),ROUND((1+rate)*G1123,2),payment))</f>
        <v/>
      </c>
      <c r="D1124" s="28"/>
      <c r="E1124" s="11" t="str">
        <f t="shared" si="119"/>
        <v/>
      </c>
      <c r="F1124" s="11" t="str">
        <f t="shared" si="120"/>
        <v/>
      </c>
      <c r="G1124" s="11" t="str">
        <f t="shared" si="121"/>
        <v/>
      </c>
      <c r="H1124" s="12" t="str">
        <f t="shared" si="122"/>
        <v/>
      </c>
      <c r="I1124" s="12" t="str">
        <f t="shared" si="123"/>
        <v/>
      </c>
      <c r="J1124" s="12" t="str">
        <f t="shared" ca="1" si="124"/>
        <v/>
      </c>
    </row>
    <row r="1125" spans="1:10" x14ac:dyDescent="0.2">
      <c r="A1125" s="10" t="str">
        <f>IF(ISERROR(IF(A1124=nper,"",A1124+1))=TRUE,"",IF(A1124=nper,"",A1124+1))</f>
        <v/>
      </c>
      <c r="B1125" s="43" t="str">
        <f t="shared" si="125"/>
        <v/>
      </c>
      <c r="C1125" s="46" t="str">
        <f>IF(A1125="","",IF(OR(A1125=nper,payment&gt;ROUND((1+rate)*G1124,2)),ROUND((1+rate)*G1124,2),payment))</f>
        <v/>
      </c>
      <c r="D1125" s="28"/>
      <c r="E1125" s="11" t="str">
        <f t="shared" si="119"/>
        <v/>
      </c>
      <c r="F1125" s="11" t="str">
        <f t="shared" si="120"/>
        <v/>
      </c>
      <c r="G1125" s="11" t="str">
        <f t="shared" si="121"/>
        <v/>
      </c>
      <c r="H1125" s="12" t="str">
        <f t="shared" si="122"/>
        <v/>
      </c>
      <c r="I1125" s="12" t="str">
        <f t="shared" si="123"/>
        <v/>
      </c>
      <c r="J1125" s="12" t="str">
        <f t="shared" ca="1" si="124"/>
        <v/>
      </c>
    </row>
    <row r="1126" spans="1:10" x14ac:dyDescent="0.2">
      <c r="A1126" s="10" t="str">
        <f>IF(ISERROR(IF(A1125=nper,"",A1125+1))=TRUE,"",IF(A1125=nper,"",A1125+1))</f>
        <v/>
      </c>
      <c r="B1126" s="43" t="str">
        <f t="shared" si="125"/>
        <v/>
      </c>
      <c r="C1126" s="46" t="str">
        <f>IF(A1126="","",IF(OR(A1126=nper,payment&gt;ROUND((1+rate)*G1125,2)),ROUND((1+rate)*G1125,2),payment))</f>
        <v/>
      </c>
      <c r="D1126" s="28"/>
      <c r="E1126" s="11" t="str">
        <f t="shared" si="119"/>
        <v/>
      </c>
      <c r="F1126" s="11" t="str">
        <f t="shared" si="120"/>
        <v/>
      </c>
      <c r="G1126" s="11" t="str">
        <f t="shared" si="121"/>
        <v/>
      </c>
      <c r="H1126" s="12" t="str">
        <f t="shared" si="122"/>
        <v/>
      </c>
      <c r="I1126" s="12" t="str">
        <f t="shared" si="123"/>
        <v/>
      </c>
      <c r="J1126" s="12" t="str">
        <f t="shared" ca="1" si="124"/>
        <v/>
      </c>
    </row>
    <row r="1127" spans="1:10" x14ac:dyDescent="0.2">
      <c r="A1127" s="10" t="str">
        <f>IF(ISERROR(IF(A1126=nper,"",A1126+1))=TRUE,"",IF(A1126=nper,"",A1126+1))</f>
        <v/>
      </c>
      <c r="B1127" s="43" t="str">
        <f t="shared" si="125"/>
        <v/>
      </c>
      <c r="C1127" s="46" t="str">
        <f>IF(A1127="","",IF(OR(A1127=nper,payment&gt;ROUND((1+rate)*G1126,2)),ROUND((1+rate)*G1126,2),payment))</f>
        <v/>
      </c>
      <c r="D1127" s="28"/>
      <c r="E1127" s="11" t="str">
        <f t="shared" si="119"/>
        <v/>
      </c>
      <c r="F1127" s="11" t="str">
        <f t="shared" si="120"/>
        <v/>
      </c>
      <c r="G1127" s="11" t="str">
        <f t="shared" si="121"/>
        <v/>
      </c>
      <c r="H1127" s="12" t="str">
        <f t="shared" si="122"/>
        <v/>
      </c>
      <c r="I1127" s="12" t="str">
        <f t="shared" si="123"/>
        <v/>
      </c>
      <c r="J1127" s="12" t="str">
        <f t="shared" ca="1" si="124"/>
        <v/>
      </c>
    </row>
    <row r="1128" spans="1:10" x14ac:dyDescent="0.2">
      <c r="A1128" s="10" t="str">
        <f>IF(ISERROR(IF(A1127=nper,"",A1127+1))=TRUE,"",IF(A1127=nper,"",A1127+1))</f>
        <v/>
      </c>
      <c r="B1128" s="43" t="str">
        <f t="shared" si="125"/>
        <v/>
      </c>
      <c r="C1128" s="46" t="str">
        <f>IF(A1128="","",IF(OR(A1128=nper,payment&gt;ROUND((1+rate)*G1127,2)),ROUND((1+rate)*G1127,2),payment))</f>
        <v/>
      </c>
      <c r="D1128" s="28"/>
      <c r="E1128" s="11" t="str">
        <f t="shared" si="119"/>
        <v/>
      </c>
      <c r="F1128" s="11" t="str">
        <f t="shared" si="120"/>
        <v/>
      </c>
      <c r="G1128" s="11" t="str">
        <f t="shared" si="121"/>
        <v/>
      </c>
      <c r="H1128" s="12" t="str">
        <f t="shared" si="122"/>
        <v/>
      </c>
      <c r="I1128" s="12" t="str">
        <f t="shared" si="123"/>
        <v/>
      </c>
      <c r="J1128" s="12" t="str">
        <f t="shared" ca="1" si="124"/>
        <v/>
      </c>
    </row>
    <row r="1129" spans="1:10" x14ac:dyDescent="0.2">
      <c r="A1129" s="10" t="str">
        <f>IF(ISERROR(IF(A1128=nper,"",A1128+1))=TRUE,"",IF(A1128=nper,"",A1128+1))</f>
        <v/>
      </c>
      <c r="B1129" s="43" t="str">
        <f t="shared" si="125"/>
        <v/>
      </c>
      <c r="C1129" s="46" t="str">
        <f>IF(A1129="","",IF(OR(A1129=nper,payment&gt;ROUND((1+rate)*G1128,2)),ROUND((1+rate)*G1128,2),payment))</f>
        <v/>
      </c>
      <c r="D1129" s="28"/>
      <c r="E1129" s="11" t="str">
        <f t="shared" si="119"/>
        <v/>
      </c>
      <c r="F1129" s="11" t="str">
        <f t="shared" si="120"/>
        <v/>
      </c>
      <c r="G1129" s="11" t="str">
        <f t="shared" si="121"/>
        <v/>
      </c>
      <c r="H1129" s="12" t="str">
        <f t="shared" si="122"/>
        <v/>
      </c>
      <c r="I1129" s="12" t="str">
        <f t="shared" si="123"/>
        <v/>
      </c>
      <c r="J1129" s="12" t="str">
        <f t="shared" ca="1" si="124"/>
        <v/>
      </c>
    </row>
    <row r="1130" spans="1:10" x14ac:dyDescent="0.2">
      <c r="A1130" s="10" t="str">
        <f>IF(ISERROR(IF(A1129=nper,"",A1129+1))=TRUE,"",IF(A1129=nper,"",A1129+1))</f>
        <v/>
      </c>
      <c r="B1130" s="43" t="str">
        <f t="shared" si="125"/>
        <v/>
      </c>
      <c r="C1130" s="46" t="str">
        <f>IF(A1130="","",IF(OR(A1130=nper,payment&gt;ROUND((1+rate)*G1129,2)),ROUND((1+rate)*G1129,2),payment))</f>
        <v/>
      </c>
      <c r="D1130" s="28"/>
      <c r="E1130" s="11" t="str">
        <f t="shared" si="119"/>
        <v/>
      </c>
      <c r="F1130" s="11" t="str">
        <f t="shared" si="120"/>
        <v/>
      </c>
      <c r="G1130" s="11" t="str">
        <f t="shared" si="121"/>
        <v/>
      </c>
      <c r="H1130" s="12" t="str">
        <f t="shared" si="122"/>
        <v/>
      </c>
      <c r="I1130" s="12" t="str">
        <f t="shared" si="123"/>
        <v/>
      </c>
      <c r="J1130" s="12" t="str">
        <f t="shared" ca="1" si="124"/>
        <v/>
      </c>
    </row>
    <row r="1131" spans="1:10" x14ac:dyDescent="0.2">
      <c r="A1131" s="10" t="str">
        <f>IF(ISERROR(IF(A1130=nper,"",A1130+1))=TRUE,"",IF(A1130=nper,"",A1130+1))</f>
        <v/>
      </c>
      <c r="B1131" s="43" t="str">
        <f t="shared" si="125"/>
        <v/>
      </c>
      <c r="C1131" s="46" t="str">
        <f>IF(A1131="","",IF(OR(A1131=nper,payment&gt;ROUND((1+rate)*G1130,2)),ROUND((1+rate)*G1130,2),payment))</f>
        <v/>
      </c>
      <c r="D1131" s="28"/>
      <c r="E1131" s="11" t="str">
        <f t="shared" si="119"/>
        <v/>
      </c>
      <c r="F1131" s="11" t="str">
        <f t="shared" si="120"/>
        <v/>
      </c>
      <c r="G1131" s="11" t="str">
        <f t="shared" si="121"/>
        <v/>
      </c>
      <c r="H1131" s="12" t="str">
        <f t="shared" si="122"/>
        <v/>
      </c>
      <c r="I1131" s="12" t="str">
        <f t="shared" si="123"/>
        <v/>
      </c>
      <c r="J1131" s="12" t="str">
        <f t="shared" ca="1" si="124"/>
        <v/>
      </c>
    </row>
    <row r="1132" spans="1:10" x14ac:dyDescent="0.2">
      <c r="A1132" s="10" t="str">
        <f>IF(ISERROR(IF(A1131=nper,"",A1131+1))=TRUE,"",IF(A1131=nper,"",A1131+1))</f>
        <v/>
      </c>
      <c r="B1132" s="43" t="str">
        <f t="shared" si="125"/>
        <v/>
      </c>
      <c r="C1132" s="46" t="str">
        <f>IF(A1132="","",IF(OR(A1132=nper,payment&gt;ROUND((1+rate)*G1131,2)),ROUND((1+rate)*G1131,2),payment))</f>
        <v/>
      </c>
      <c r="D1132" s="28"/>
      <c r="E1132" s="11" t="str">
        <f t="shared" si="119"/>
        <v/>
      </c>
      <c r="F1132" s="11" t="str">
        <f t="shared" si="120"/>
        <v/>
      </c>
      <c r="G1132" s="11" t="str">
        <f t="shared" si="121"/>
        <v/>
      </c>
      <c r="H1132" s="12" t="str">
        <f t="shared" si="122"/>
        <v/>
      </c>
      <c r="I1132" s="12" t="str">
        <f t="shared" si="123"/>
        <v/>
      </c>
      <c r="J1132" s="12" t="str">
        <f t="shared" ca="1" si="124"/>
        <v/>
      </c>
    </row>
    <row r="1133" spans="1:10" x14ac:dyDescent="0.2">
      <c r="A1133" s="10" t="str">
        <f>IF(ISERROR(IF(A1132=nper,"",A1132+1))=TRUE,"",IF(A1132=nper,"",A1132+1))</f>
        <v/>
      </c>
      <c r="B1133" s="43" t="str">
        <f t="shared" si="125"/>
        <v/>
      </c>
      <c r="C1133" s="46" t="str">
        <f>IF(A1133="","",IF(OR(A1133=nper,payment&gt;ROUND((1+rate)*G1132,2)),ROUND((1+rate)*G1132,2),payment))</f>
        <v/>
      </c>
      <c r="D1133" s="28"/>
      <c r="E1133" s="11" t="str">
        <f t="shared" si="119"/>
        <v/>
      </c>
      <c r="F1133" s="11" t="str">
        <f t="shared" si="120"/>
        <v/>
      </c>
      <c r="G1133" s="11" t="str">
        <f t="shared" si="121"/>
        <v/>
      </c>
      <c r="H1133" s="12" t="str">
        <f t="shared" si="122"/>
        <v/>
      </c>
      <c r="I1133" s="12" t="str">
        <f t="shared" si="123"/>
        <v/>
      </c>
      <c r="J1133" s="12" t="str">
        <f t="shared" ca="1" si="124"/>
        <v/>
      </c>
    </row>
    <row r="1134" spans="1:10" x14ac:dyDescent="0.2">
      <c r="A1134" s="10" t="str">
        <f>IF(ISERROR(IF(A1133=nper,"",A1133+1))=TRUE,"",IF(A1133=nper,"",A1133+1))</f>
        <v/>
      </c>
      <c r="B1134" s="43" t="str">
        <f t="shared" si="125"/>
        <v/>
      </c>
      <c r="C1134" s="46" t="str">
        <f>IF(A1134="","",IF(OR(A1134=nper,payment&gt;ROUND((1+rate)*G1133,2)),ROUND((1+rate)*G1133,2),payment))</f>
        <v/>
      </c>
      <c r="D1134" s="28"/>
      <c r="E1134" s="11" t="str">
        <f t="shared" si="119"/>
        <v/>
      </c>
      <c r="F1134" s="11" t="str">
        <f t="shared" si="120"/>
        <v/>
      </c>
      <c r="G1134" s="11" t="str">
        <f t="shared" si="121"/>
        <v/>
      </c>
      <c r="H1134" s="12" t="str">
        <f t="shared" si="122"/>
        <v/>
      </c>
      <c r="I1134" s="12" t="str">
        <f t="shared" si="123"/>
        <v/>
      </c>
      <c r="J1134" s="12" t="str">
        <f t="shared" ca="1" si="124"/>
        <v/>
      </c>
    </row>
    <row r="1135" spans="1:10" x14ac:dyDescent="0.2">
      <c r="A1135" s="10" t="str">
        <f>IF(ISERROR(IF(A1134=nper,"",A1134+1))=TRUE,"",IF(A1134=nper,"",A1134+1))</f>
        <v/>
      </c>
      <c r="B1135" s="43" t="str">
        <f t="shared" si="125"/>
        <v/>
      </c>
      <c r="C1135" s="46" t="str">
        <f>IF(A1135="","",IF(OR(A1135=nper,payment&gt;ROUND((1+rate)*G1134,2)),ROUND((1+rate)*G1134,2),payment))</f>
        <v/>
      </c>
      <c r="D1135" s="28"/>
      <c r="E1135" s="11" t="str">
        <f t="shared" si="119"/>
        <v/>
      </c>
      <c r="F1135" s="11" t="str">
        <f t="shared" si="120"/>
        <v/>
      </c>
      <c r="G1135" s="11" t="str">
        <f t="shared" si="121"/>
        <v/>
      </c>
      <c r="H1135" s="12" t="str">
        <f t="shared" si="122"/>
        <v/>
      </c>
      <c r="I1135" s="12" t="str">
        <f t="shared" si="123"/>
        <v/>
      </c>
      <c r="J1135" s="12" t="str">
        <f t="shared" ca="1" si="124"/>
        <v/>
      </c>
    </row>
    <row r="1136" spans="1:10" x14ac:dyDescent="0.2">
      <c r="A1136" s="10" t="str">
        <f>IF(ISERROR(IF(A1135=nper,"",A1135+1))=TRUE,"",IF(A1135=nper,"",A1135+1))</f>
        <v/>
      </c>
      <c r="B1136" s="43" t="str">
        <f t="shared" si="125"/>
        <v/>
      </c>
      <c r="C1136" s="46" t="str">
        <f>IF(A1136="","",IF(OR(A1136=nper,payment&gt;ROUND((1+rate)*G1135,2)),ROUND((1+rate)*G1135,2),payment))</f>
        <v/>
      </c>
      <c r="D1136" s="28"/>
      <c r="E1136" s="11" t="str">
        <f t="shared" si="119"/>
        <v/>
      </c>
      <c r="F1136" s="11" t="str">
        <f t="shared" si="120"/>
        <v/>
      </c>
      <c r="G1136" s="11" t="str">
        <f t="shared" si="121"/>
        <v/>
      </c>
      <c r="H1136" s="12" t="str">
        <f t="shared" si="122"/>
        <v/>
      </c>
      <c r="I1136" s="12" t="str">
        <f t="shared" si="123"/>
        <v/>
      </c>
      <c r="J1136" s="12" t="str">
        <f t="shared" ca="1" si="124"/>
        <v/>
      </c>
    </row>
    <row r="1137" spans="1:10" x14ac:dyDescent="0.2">
      <c r="A1137" s="10" t="str">
        <f>IF(ISERROR(IF(A1136=nper,"",A1136+1))=TRUE,"",IF(A1136=nper,"",A1136+1))</f>
        <v/>
      </c>
      <c r="B1137" s="43" t="str">
        <f t="shared" si="125"/>
        <v/>
      </c>
      <c r="C1137" s="46" t="str">
        <f>IF(A1137="","",IF(OR(A1137=nper,payment&gt;ROUND((1+rate)*G1136,2)),ROUND((1+rate)*G1136,2),payment))</f>
        <v/>
      </c>
      <c r="D1137" s="28"/>
      <c r="E1137" s="11" t="str">
        <f t="shared" si="119"/>
        <v/>
      </c>
      <c r="F1137" s="11" t="str">
        <f t="shared" si="120"/>
        <v/>
      </c>
      <c r="G1137" s="11" t="str">
        <f t="shared" si="121"/>
        <v/>
      </c>
      <c r="H1137" s="12" t="str">
        <f t="shared" si="122"/>
        <v/>
      </c>
      <c r="I1137" s="12" t="str">
        <f t="shared" si="123"/>
        <v/>
      </c>
      <c r="J1137" s="12" t="str">
        <f t="shared" ca="1" si="124"/>
        <v/>
      </c>
    </row>
    <row r="1138" spans="1:10" x14ac:dyDescent="0.2">
      <c r="A1138" s="10" t="str">
        <f>IF(ISERROR(IF(A1137=nper,"",A1137+1))=TRUE,"",IF(A1137=nper,"",A1137+1))</f>
        <v/>
      </c>
      <c r="B1138" s="43" t="str">
        <f t="shared" si="125"/>
        <v/>
      </c>
      <c r="C1138" s="46" t="str">
        <f>IF(A1138="","",IF(OR(A1138=nper,payment&gt;ROUND((1+rate)*G1137,2)),ROUND((1+rate)*G1137,2),payment))</f>
        <v/>
      </c>
      <c r="D1138" s="28"/>
      <c r="E1138" s="11" t="str">
        <f t="shared" si="119"/>
        <v/>
      </c>
      <c r="F1138" s="11" t="str">
        <f t="shared" si="120"/>
        <v/>
      </c>
      <c r="G1138" s="11" t="str">
        <f t="shared" si="121"/>
        <v/>
      </c>
      <c r="H1138" s="12" t="str">
        <f t="shared" si="122"/>
        <v/>
      </c>
      <c r="I1138" s="12" t="str">
        <f t="shared" si="123"/>
        <v/>
      </c>
      <c r="J1138" s="12" t="str">
        <f t="shared" ca="1" si="124"/>
        <v/>
      </c>
    </row>
    <row r="1139" spans="1:10" x14ac:dyDescent="0.2">
      <c r="A1139" s="10" t="str">
        <f>IF(ISERROR(IF(A1138=nper,"",A1138+1))=TRUE,"",IF(A1138=nper,"",A1138+1))</f>
        <v/>
      </c>
      <c r="B1139" s="43" t="str">
        <f t="shared" si="125"/>
        <v/>
      </c>
      <c r="C1139" s="46" t="str">
        <f>IF(A1139="","",IF(OR(A1139=nper,payment&gt;ROUND((1+rate)*G1138,2)),ROUND((1+rate)*G1138,2),payment))</f>
        <v/>
      </c>
      <c r="D1139" s="28"/>
      <c r="E1139" s="11" t="str">
        <f t="shared" si="119"/>
        <v/>
      </c>
      <c r="F1139" s="11" t="str">
        <f t="shared" si="120"/>
        <v/>
      </c>
      <c r="G1139" s="11" t="str">
        <f t="shared" si="121"/>
        <v/>
      </c>
      <c r="H1139" s="12" t="str">
        <f t="shared" si="122"/>
        <v/>
      </c>
      <c r="I1139" s="12" t="str">
        <f t="shared" si="123"/>
        <v/>
      </c>
      <c r="J1139" s="12" t="str">
        <f t="shared" ca="1" si="124"/>
        <v/>
      </c>
    </row>
    <row r="1140" spans="1:10" x14ac:dyDescent="0.2">
      <c r="A1140" s="10" t="str">
        <f>IF(ISERROR(IF(A1139=nper,"",A1139+1))=TRUE,"",IF(A1139=nper,"",A1139+1))</f>
        <v/>
      </c>
      <c r="B1140" s="43" t="str">
        <f t="shared" si="125"/>
        <v/>
      </c>
      <c r="C1140" s="46" t="str">
        <f>IF(A1140="","",IF(OR(A1140=nper,payment&gt;ROUND((1+rate)*G1139,2)),ROUND((1+rate)*G1139,2),payment))</f>
        <v/>
      </c>
      <c r="D1140" s="28"/>
      <c r="E1140" s="11" t="str">
        <f t="shared" si="119"/>
        <v/>
      </c>
      <c r="F1140" s="11" t="str">
        <f t="shared" si="120"/>
        <v/>
      </c>
      <c r="G1140" s="11" t="str">
        <f t="shared" si="121"/>
        <v/>
      </c>
      <c r="H1140" s="12" t="str">
        <f t="shared" si="122"/>
        <v/>
      </c>
      <c r="I1140" s="12" t="str">
        <f t="shared" si="123"/>
        <v/>
      </c>
      <c r="J1140" s="12" t="str">
        <f t="shared" ca="1" si="124"/>
        <v/>
      </c>
    </row>
    <row r="1141" spans="1:10" x14ac:dyDescent="0.2">
      <c r="A1141" s="10" t="str">
        <f>IF(ISERROR(IF(A1140=nper,"",A1140+1))=TRUE,"",IF(A1140=nper,"",A1140+1))</f>
        <v/>
      </c>
      <c r="B1141" s="43" t="str">
        <f t="shared" si="125"/>
        <v/>
      </c>
      <c r="C1141" s="46" t="str">
        <f>IF(A1141="","",IF(OR(A1141=nper,payment&gt;ROUND((1+rate)*G1140,2)),ROUND((1+rate)*G1140,2),payment))</f>
        <v/>
      </c>
      <c r="D1141" s="28"/>
      <c r="E1141" s="11" t="str">
        <f t="shared" si="119"/>
        <v/>
      </c>
      <c r="F1141" s="11" t="str">
        <f t="shared" si="120"/>
        <v/>
      </c>
      <c r="G1141" s="11" t="str">
        <f t="shared" si="121"/>
        <v/>
      </c>
      <c r="H1141" s="12" t="str">
        <f t="shared" si="122"/>
        <v/>
      </c>
      <c r="I1141" s="12" t="str">
        <f t="shared" si="123"/>
        <v/>
      </c>
      <c r="J1141" s="12" t="str">
        <f t="shared" ca="1" si="124"/>
        <v/>
      </c>
    </row>
    <row r="1142" spans="1:10" x14ac:dyDescent="0.2">
      <c r="A1142" s="10" t="str">
        <f>IF(ISERROR(IF(A1141=nper,"",A1141+1))=TRUE,"",IF(A1141=nper,"",A1141+1))</f>
        <v/>
      </c>
      <c r="B1142" s="43" t="str">
        <f t="shared" si="125"/>
        <v/>
      </c>
      <c r="C1142" s="46" t="str">
        <f>IF(A1142="","",IF(OR(A1142=nper,payment&gt;ROUND((1+rate)*G1141,2)),ROUND((1+rate)*G1141,2),payment))</f>
        <v/>
      </c>
      <c r="D1142" s="28"/>
      <c r="E1142" s="11" t="str">
        <f t="shared" si="119"/>
        <v/>
      </c>
      <c r="F1142" s="11" t="str">
        <f t="shared" si="120"/>
        <v/>
      </c>
      <c r="G1142" s="11" t="str">
        <f t="shared" si="121"/>
        <v/>
      </c>
      <c r="H1142" s="12" t="str">
        <f t="shared" si="122"/>
        <v/>
      </c>
      <c r="I1142" s="12" t="str">
        <f t="shared" si="123"/>
        <v/>
      </c>
      <c r="J1142" s="12" t="str">
        <f t="shared" ca="1" si="124"/>
        <v/>
      </c>
    </row>
    <row r="1143" spans="1:10" x14ac:dyDescent="0.2">
      <c r="A1143" s="10" t="str">
        <f>IF(ISERROR(IF(A1142=nper,"",A1142+1))=TRUE,"",IF(A1142=nper,"",A1142+1))</f>
        <v/>
      </c>
      <c r="B1143" s="43" t="str">
        <f t="shared" si="125"/>
        <v/>
      </c>
      <c r="C1143" s="46" t="str">
        <f>IF(A1143="","",IF(OR(A1143=nper,payment&gt;ROUND((1+rate)*G1142,2)),ROUND((1+rate)*G1142,2),payment))</f>
        <v/>
      </c>
      <c r="D1143" s="28"/>
      <c r="E1143" s="11" t="str">
        <f t="shared" si="119"/>
        <v/>
      </c>
      <c r="F1143" s="11" t="str">
        <f t="shared" si="120"/>
        <v/>
      </c>
      <c r="G1143" s="11" t="str">
        <f t="shared" si="121"/>
        <v/>
      </c>
      <c r="H1143" s="12" t="str">
        <f t="shared" si="122"/>
        <v/>
      </c>
      <c r="I1143" s="12" t="str">
        <f t="shared" si="123"/>
        <v/>
      </c>
      <c r="J1143" s="12" t="str">
        <f t="shared" ca="1" si="124"/>
        <v/>
      </c>
    </row>
    <row r="1144" spans="1:10" x14ac:dyDescent="0.2">
      <c r="A1144" s="10" t="str">
        <f>IF(ISERROR(IF(A1143=nper,"",A1143+1))=TRUE,"",IF(A1143=nper,"",A1143+1))</f>
        <v/>
      </c>
      <c r="B1144" s="43" t="str">
        <f t="shared" si="125"/>
        <v/>
      </c>
      <c r="C1144" s="46" t="str">
        <f>IF(A1144="","",IF(OR(A1144=nper,payment&gt;ROUND((1+rate)*G1143,2)),ROUND((1+rate)*G1143,2),payment))</f>
        <v/>
      </c>
      <c r="D1144" s="28"/>
      <c r="E1144" s="11" t="str">
        <f t="shared" si="119"/>
        <v/>
      </c>
      <c r="F1144" s="11" t="str">
        <f t="shared" si="120"/>
        <v/>
      </c>
      <c r="G1144" s="11" t="str">
        <f t="shared" si="121"/>
        <v/>
      </c>
      <c r="H1144" s="12" t="str">
        <f t="shared" si="122"/>
        <v/>
      </c>
      <c r="I1144" s="12" t="str">
        <f t="shared" si="123"/>
        <v/>
      </c>
      <c r="J1144" s="12" t="str">
        <f t="shared" ca="1" si="124"/>
        <v/>
      </c>
    </row>
    <row r="1145" spans="1:10" x14ac:dyDescent="0.2">
      <c r="A1145" s="10" t="str">
        <f>IF(ISERROR(IF(A1144=nper,"",A1144+1))=TRUE,"",IF(A1144=nper,"",A1144+1))</f>
        <v/>
      </c>
      <c r="B1145" s="43" t="str">
        <f t="shared" si="125"/>
        <v/>
      </c>
      <c r="C1145" s="46" t="str">
        <f>IF(A1145="","",IF(OR(A1145=nper,payment&gt;ROUND((1+rate)*G1144,2)),ROUND((1+rate)*G1144,2),payment))</f>
        <v/>
      </c>
      <c r="D1145" s="28"/>
      <c r="E1145" s="11" t="str">
        <f t="shared" si="119"/>
        <v/>
      </c>
      <c r="F1145" s="11" t="str">
        <f t="shared" si="120"/>
        <v/>
      </c>
      <c r="G1145" s="11" t="str">
        <f t="shared" si="121"/>
        <v/>
      </c>
      <c r="H1145" s="12" t="str">
        <f t="shared" si="122"/>
        <v/>
      </c>
      <c r="I1145" s="12" t="str">
        <f t="shared" si="123"/>
        <v/>
      </c>
      <c r="J1145" s="12" t="str">
        <f t="shared" ca="1" si="124"/>
        <v/>
      </c>
    </row>
    <row r="1146" spans="1:10" x14ac:dyDescent="0.2">
      <c r="A1146" s="10" t="str">
        <f>IF(ISERROR(IF(A1145=nper,"",A1145+1))=TRUE,"",IF(A1145=nper,"",A1145+1))</f>
        <v/>
      </c>
      <c r="B1146" s="43" t="str">
        <f t="shared" si="125"/>
        <v/>
      </c>
      <c r="C1146" s="46" t="str">
        <f>IF(A1146="","",IF(OR(A1146=nper,payment&gt;ROUND((1+rate)*G1145,2)),ROUND((1+rate)*G1145,2),payment))</f>
        <v/>
      </c>
      <c r="D1146" s="28"/>
      <c r="E1146" s="11" t="str">
        <f t="shared" si="119"/>
        <v/>
      </c>
      <c r="F1146" s="11" t="str">
        <f t="shared" si="120"/>
        <v/>
      </c>
      <c r="G1146" s="11" t="str">
        <f t="shared" si="121"/>
        <v/>
      </c>
      <c r="H1146" s="12" t="str">
        <f t="shared" si="122"/>
        <v/>
      </c>
      <c r="I1146" s="12" t="str">
        <f t="shared" si="123"/>
        <v/>
      </c>
      <c r="J1146" s="12" t="str">
        <f t="shared" ca="1" si="124"/>
        <v/>
      </c>
    </row>
    <row r="1147" spans="1:10" x14ac:dyDescent="0.2">
      <c r="A1147" s="10" t="str">
        <f>IF(ISERROR(IF(A1146=nper,"",A1146+1))=TRUE,"",IF(A1146=nper,"",A1146+1))</f>
        <v/>
      </c>
      <c r="B1147" s="43" t="str">
        <f t="shared" si="125"/>
        <v/>
      </c>
      <c r="C1147" s="46" t="str">
        <f>IF(A1147="","",IF(OR(A1147=nper,payment&gt;ROUND((1+rate)*G1146,2)),ROUND((1+rate)*G1146,2),payment))</f>
        <v/>
      </c>
      <c r="D1147" s="28"/>
      <c r="E1147" s="11" t="str">
        <f t="shared" si="119"/>
        <v/>
      </c>
      <c r="F1147" s="11" t="str">
        <f t="shared" si="120"/>
        <v/>
      </c>
      <c r="G1147" s="11" t="str">
        <f t="shared" si="121"/>
        <v/>
      </c>
      <c r="H1147" s="12" t="str">
        <f t="shared" si="122"/>
        <v/>
      </c>
      <c r="I1147" s="12" t="str">
        <f t="shared" si="123"/>
        <v/>
      </c>
      <c r="J1147" s="12" t="str">
        <f t="shared" ca="1" si="124"/>
        <v/>
      </c>
    </row>
    <row r="1148" spans="1:10" x14ac:dyDescent="0.2">
      <c r="A1148" s="10" t="str">
        <f>IF(ISERROR(IF(A1147=nper,"",A1147+1))=TRUE,"",IF(A1147=nper,"",A1147+1))</f>
        <v/>
      </c>
      <c r="B1148" s="43" t="str">
        <f t="shared" si="125"/>
        <v/>
      </c>
      <c r="C1148" s="46" t="str">
        <f>IF(A1148="","",IF(OR(A1148=nper,payment&gt;ROUND((1+rate)*G1147,2)),ROUND((1+rate)*G1147,2),payment))</f>
        <v/>
      </c>
      <c r="D1148" s="28"/>
      <c r="E1148" s="11" t="str">
        <f t="shared" si="119"/>
        <v/>
      </c>
      <c r="F1148" s="11" t="str">
        <f t="shared" si="120"/>
        <v/>
      </c>
      <c r="G1148" s="11" t="str">
        <f t="shared" si="121"/>
        <v/>
      </c>
      <c r="H1148" s="12" t="str">
        <f t="shared" si="122"/>
        <v/>
      </c>
      <c r="I1148" s="12" t="str">
        <f t="shared" si="123"/>
        <v/>
      </c>
      <c r="J1148" s="12" t="str">
        <f t="shared" ca="1" si="124"/>
        <v/>
      </c>
    </row>
    <row r="1149" spans="1:10" x14ac:dyDescent="0.2">
      <c r="A1149" s="10" t="str">
        <f>IF(ISERROR(IF(A1148=nper,"",A1148+1))=TRUE,"",IF(A1148=nper,"",A1148+1))</f>
        <v/>
      </c>
      <c r="B1149" s="43" t="str">
        <f t="shared" si="125"/>
        <v/>
      </c>
      <c r="C1149" s="46" t="str">
        <f>IF(A1149="","",IF(OR(A1149=nper,payment&gt;ROUND((1+rate)*G1148,2)),ROUND((1+rate)*G1148,2),payment))</f>
        <v/>
      </c>
      <c r="D1149" s="28"/>
      <c r="E1149" s="11" t="str">
        <f t="shared" si="119"/>
        <v/>
      </c>
      <c r="F1149" s="11" t="str">
        <f t="shared" si="120"/>
        <v/>
      </c>
      <c r="G1149" s="11" t="str">
        <f t="shared" si="121"/>
        <v/>
      </c>
      <c r="H1149" s="12" t="str">
        <f t="shared" si="122"/>
        <v/>
      </c>
      <c r="I1149" s="12" t="str">
        <f t="shared" si="123"/>
        <v/>
      </c>
      <c r="J1149" s="12" t="str">
        <f t="shared" ca="1" si="124"/>
        <v/>
      </c>
    </row>
    <row r="1150" spans="1:10" x14ac:dyDescent="0.2">
      <c r="A1150" s="10" t="str">
        <f>IF(ISERROR(IF(A1149=nper,"",A1149+1))=TRUE,"",IF(A1149=nper,"",A1149+1))</f>
        <v/>
      </c>
      <c r="B1150" s="43" t="str">
        <f t="shared" si="125"/>
        <v/>
      </c>
      <c r="C1150" s="46" t="str">
        <f>IF(A1150="","",IF(OR(A1150=nper,payment&gt;ROUND((1+rate)*G1149,2)),ROUND((1+rate)*G1149,2),payment))</f>
        <v/>
      </c>
      <c r="D1150" s="28"/>
      <c r="E1150" s="11" t="str">
        <f t="shared" si="119"/>
        <v/>
      </c>
      <c r="F1150" s="11" t="str">
        <f t="shared" si="120"/>
        <v/>
      </c>
      <c r="G1150" s="11" t="str">
        <f t="shared" si="121"/>
        <v/>
      </c>
      <c r="H1150" s="12" t="str">
        <f t="shared" si="122"/>
        <v/>
      </c>
      <c r="I1150" s="12" t="str">
        <f t="shared" si="123"/>
        <v/>
      </c>
      <c r="J1150" s="12" t="str">
        <f t="shared" ca="1" si="124"/>
        <v/>
      </c>
    </row>
    <row r="1151" spans="1:10" x14ac:dyDescent="0.2">
      <c r="A1151" s="10" t="str">
        <f>IF(ISERROR(IF(A1150=nper,"",A1150+1))=TRUE,"",IF(A1150=nper,"",A1150+1))</f>
        <v/>
      </c>
      <c r="B1151" s="43" t="str">
        <f t="shared" si="125"/>
        <v/>
      </c>
      <c r="C1151" s="46" t="str">
        <f>IF(A1151="","",IF(OR(A1151=nper,payment&gt;ROUND((1+rate)*G1150,2)),ROUND((1+rate)*G1150,2),payment))</f>
        <v/>
      </c>
      <c r="D1151" s="28"/>
      <c r="E1151" s="11" t="str">
        <f t="shared" si="119"/>
        <v/>
      </c>
      <c r="F1151" s="11" t="str">
        <f t="shared" si="120"/>
        <v/>
      </c>
      <c r="G1151" s="11" t="str">
        <f t="shared" si="121"/>
        <v/>
      </c>
      <c r="H1151" s="12" t="str">
        <f t="shared" si="122"/>
        <v/>
      </c>
      <c r="I1151" s="12" t="str">
        <f t="shared" si="123"/>
        <v/>
      </c>
      <c r="J1151" s="12" t="str">
        <f t="shared" ca="1" si="124"/>
        <v/>
      </c>
    </row>
    <row r="1152" spans="1:10" x14ac:dyDescent="0.2">
      <c r="A1152" s="10" t="str">
        <f>IF(ISERROR(IF(A1151=nper,"",A1151+1))=TRUE,"",IF(A1151=nper,"",A1151+1))</f>
        <v/>
      </c>
      <c r="B1152" s="43" t="str">
        <f t="shared" si="125"/>
        <v/>
      </c>
      <c r="C1152" s="46" t="str">
        <f>IF(A1152="","",IF(OR(A1152=nper,payment&gt;ROUND((1+rate)*G1151,2)),ROUND((1+rate)*G1151,2),payment))</f>
        <v/>
      </c>
      <c r="D1152" s="28"/>
      <c r="E1152" s="11" t="str">
        <f t="shared" si="119"/>
        <v/>
      </c>
      <c r="F1152" s="11" t="str">
        <f t="shared" si="120"/>
        <v/>
      </c>
      <c r="G1152" s="11" t="str">
        <f t="shared" si="121"/>
        <v/>
      </c>
      <c r="H1152" s="12" t="str">
        <f t="shared" si="122"/>
        <v/>
      </c>
      <c r="I1152" s="12" t="str">
        <f t="shared" si="123"/>
        <v/>
      </c>
      <c r="J1152" s="12" t="str">
        <f t="shared" ca="1" si="124"/>
        <v/>
      </c>
    </row>
    <row r="1153" spans="1:10" x14ac:dyDescent="0.2">
      <c r="A1153" s="10" t="str">
        <f>IF(ISERROR(IF(A1152=nper,"",A1152+1))=TRUE,"",IF(A1152=nper,"",A1152+1))</f>
        <v/>
      </c>
      <c r="B1153" s="43" t="str">
        <f t="shared" si="125"/>
        <v/>
      </c>
      <c r="C1153" s="46" t="str">
        <f>IF(A1153="","",IF(OR(A1153=nper,payment&gt;ROUND((1+rate)*G1152,2)),ROUND((1+rate)*G1152,2),payment))</f>
        <v/>
      </c>
      <c r="D1153" s="28"/>
      <c r="E1153" s="11" t="str">
        <f t="shared" si="119"/>
        <v/>
      </c>
      <c r="F1153" s="11" t="str">
        <f t="shared" si="120"/>
        <v/>
      </c>
      <c r="G1153" s="11" t="str">
        <f t="shared" si="121"/>
        <v/>
      </c>
      <c r="H1153" s="12" t="str">
        <f t="shared" si="122"/>
        <v/>
      </c>
      <c r="I1153" s="12" t="str">
        <f t="shared" si="123"/>
        <v/>
      </c>
      <c r="J1153" s="12" t="str">
        <f t="shared" ca="1" si="124"/>
        <v/>
      </c>
    </row>
    <row r="1154" spans="1:10" x14ac:dyDescent="0.2">
      <c r="A1154" s="10" t="str">
        <f>IF(ISERROR(IF(A1153=nper,"",A1153+1))=TRUE,"",IF(A1153=nper,"",A1153+1))</f>
        <v/>
      </c>
      <c r="B1154" s="43" t="str">
        <f t="shared" si="125"/>
        <v/>
      </c>
      <c r="C1154" s="46" t="str">
        <f>IF(A1154="","",IF(OR(A1154=nper,payment&gt;ROUND((1+rate)*G1153,2)),ROUND((1+rate)*G1153,2),payment))</f>
        <v/>
      </c>
      <c r="D1154" s="28"/>
      <c r="E1154" s="11" t="str">
        <f t="shared" si="119"/>
        <v/>
      </c>
      <c r="F1154" s="11" t="str">
        <f t="shared" si="120"/>
        <v/>
      </c>
      <c r="G1154" s="11" t="str">
        <f t="shared" si="121"/>
        <v/>
      </c>
      <c r="H1154" s="12" t="str">
        <f t="shared" si="122"/>
        <v/>
      </c>
      <c r="I1154" s="12" t="str">
        <f t="shared" si="123"/>
        <v/>
      </c>
      <c r="J1154" s="12" t="str">
        <f t="shared" ca="1" si="124"/>
        <v/>
      </c>
    </row>
    <row r="1155" spans="1:10" x14ac:dyDescent="0.2">
      <c r="A1155" s="10" t="str">
        <f>IF(ISERROR(IF(A1154=nper,"",A1154+1))=TRUE,"",IF(A1154=nper,"",A1154+1))</f>
        <v/>
      </c>
      <c r="B1155" s="43" t="str">
        <f t="shared" si="125"/>
        <v/>
      </c>
      <c r="C1155" s="46" t="str">
        <f>IF(A1155="","",IF(OR(A1155=nper,payment&gt;ROUND((1+rate)*G1154,2)),ROUND((1+rate)*G1154,2),payment))</f>
        <v/>
      </c>
      <c r="D1155" s="28"/>
      <c r="E1155" s="11" t="str">
        <f t="shared" si="119"/>
        <v/>
      </c>
      <c r="F1155" s="11" t="str">
        <f t="shared" si="120"/>
        <v/>
      </c>
      <c r="G1155" s="11" t="str">
        <f t="shared" si="121"/>
        <v/>
      </c>
      <c r="H1155" s="12" t="str">
        <f t="shared" si="122"/>
        <v/>
      </c>
      <c r="I1155" s="12" t="str">
        <f t="shared" si="123"/>
        <v/>
      </c>
      <c r="J1155" s="12" t="str">
        <f t="shared" ca="1" si="124"/>
        <v/>
      </c>
    </row>
    <row r="1156" spans="1:10" x14ac:dyDescent="0.2">
      <c r="A1156" s="10" t="str">
        <f>IF(ISERROR(IF(A1155=nper,"",A1155+1))=TRUE,"",IF(A1155=nper,"",A1155+1))</f>
        <v/>
      </c>
      <c r="B1156" s="43" t="str">
        <f t="shared" si="125"/>
        <v/>
      </c>
      <c r="C1156" s="46" t="str">
        <f>IF(A1156="","",IF(OR(A1156=nper,payment&gt;ROUND((1+rate)*G1155,2)),ROUND((1+rate)*G1155,2),payment))</f>
        <v/>
      </c>
      <c r="D1156" s="28"/>
      <c r="E1156" s="11" t="str">
        <f t="shared" si="119"/>
        <v/>
      </c>
      <c r="F1156" s="11" t="str">
        <f t="shared" si="120"/>
        <v/>
      </c>
      <c r="G1156" s="11" t="str">
        <f t="shared" si="121"/>
        <v/>
      </c>
      <c r="H1156" s="12" t="str">
        <f t="shared" si="122"/>
        <v/>
      </c>
      <c r="I1156" s="12" t="str">
        <f t="shared" si="123"/>
        <v/>
      </c>
      <c r="J1156" s="12" t="str">
        <f t="shared" ca="1" si="124"/>
        <v/>
      </c>
    </row>
    <row r="1157" spans="1:10" x14ac:dyDescent="0.2">
      <c r="A1157" s="10" t="str">
        <f>IF(ISERROR(IF(A1156=nper,"",A1156+1))=TRUE,"",IF(A1156=nper,"",A1156+1))</f>
        <v/>
      </c>
      <c r="B1157" s="43" t="str">
        <f t="shared" si="125"/>
        <v/>
      </c>
      <c r="C1157" s="46" t="str">
        <f>IF(A1157="","",IF(OR(A1157=nper,payment&gt;ROUND((1+rate)*G1156,2)),ROUND((1+rate)*G1156,2),payment))</f>
        <v/>
      </c>
      <c r="D1157" s="28"/>
      <c r="E1157" s="11" t="str">
        <f t="shared" si="119"/>
        <v/>
      </c>
      <c r="F1157" s="11" t="str">
        <f t="shared" si="120"/>
        <v/>
      </c>
      <c r="G1157" s="11" t="str">
        <f t="shared" si="121"/>
        <v/>
      </c>
      <c r="H1157" s="12" t="str">
        <f t="shared" si="122"/>
        <v/>
      </c>
      <c r="I1157" s="12" t="str">
        <f t="shared" si="123"/>
        <v/>
      </c>
      <c r="J1157" s="12" t="str">
        <f t="shared" ca="1" si="124"/>
        <v/>
      </c>
    </row>
    <row r="1158" spans="1:10" x14ac:dyDescent="0.2">
      <c r="A1158" s="10" t="str">
        <f>IF(ISERROR(IF(A1157=nper,"",A1157+1))=TRUE,"",IF(A1157=nper,"",A1157+1))</f>
        <v/>
      </c>
      <c r="B1158" s="43" t="str">
        <f t="shared" si="125"/>
        <v/>
      </c>
      <c r="C1158" s="46" t="str">
        <f>IF(A1158="","",IF(OR(A1158=nper,payment&gt;ROUND((1+rate)*G1157,2)),ROUND((1+rate)*G1157,2),payment))</f>
        <v/>
      </c>
      <c r="D1158" s="28"/>
      <c r="E1158" s="11" t="str">
        <f t="shared" si="119"/>
        <v/>
      </c>
      <c r="F1158" s="11" t="str">
        <f t="shared" si="120"/>
        <v/>
      </c>
      <c r="G1158" s="11" t="str">
        <f t="shared" si="121"/>
        <v/>
      </c>
      <c r="H1158" s="12" t="str">
        <f t="shared" si="122"/>
        <v/>
      </c>
      <c r="I1158" s="12" t="str">
        <f t="shared" si="123"/>
        <v/>
      </c>
      <c r="J1158" s="12" t="str">
        <f t="shared" ca="1" si="124"/>
        <v/>
      </c>
    </row>
    <row r="1159" spans="1:10" x14ac:dyDescent="0.2">
      <c r="A1159" s="10" t="str">
        <f>IF(ISERROR(IF(A1158=nper,"",A1158+1))=TRUE,"",IF(A1158=nper,"",A1158+1))</f>
        <v/>
      </c>
      <c r="B1159" s="43" t="str">
        <f t="shared" si="125"/>
        <v/>
      </c>
      <c r="C1159" s="46" t="str">
        <f>IF(A1159="","",IF(OR(A1159=nper,payment&gt;ROUND((1+rate)*G1158,2)),ROUND((1+rate)*G1158,2),payment))</f>
        <v/>
      </c>
      <c r="D1159" s="28"/>
      <c r="E1159" s="11" t="str">
        <f t="shared" si="119"/>
        <v/>
      </c>
      <c r="F1159" s="11" t="str">
        <f t="shared" si="120"/>
        <v/>
      </c>
      <c r="G1159" s="11" t="str">
        <f t="shared" si="121"/>
        <v/>
      </c>
      <c r="H1159" s="12" t="str">
        <f t="shared" si="122"/>
        <v/>
      </c>
      <c r="I1159" s="12" t="str">
        <f t="shared" si="123"/>
        <v/>
      </c>
      <c r="J1159" s="12" t="str">
        <f t="shared" ca="1" si="124"/>
        <v/>
      </c>
    </row>
    <row r="1160" spans="1:10" x14ac:dyDescent="0.2">
      <c r="A1160" s="10" t="str">
        <f>IF(ISERROR(IF(A1159=nper,"",A1159+1))=TRUE,"",IF(A1159=nper,"",A1159+1))</f>
        <v/>
      </c>
      <c r="B1160" s="43" t="str">
        <f t="shared" si="125"/>
        <v/>
      </c>
      <c r="C1160" s="46" t="str">
        <f>IF(A1160="","",IF(OR(A1160=nper,payment&gt;ROUND((1+rate)*G1159,2)),ROUND((1+rate)*G1159,2),payment))</f>
        <v/>
      </c>
      <c r="D1160" s="28"/>
      <c r="E1160" s="11" t="str">
        <f t="shared" si="119"/>
        <v/>
      </c>
      <c r="F1160" s="11" t="str">
        <f t="shared" si="120"/>
        <v/>
      </c>
      <c r="G1160" s="11" t="str">
        <f t="shared" si="121"/>
        <v/>
      </c>
      <c r="H1160" s="12" t="str">
        <f t="shared" si="122"/>
        <v/>
      </c>
      <c r="I1160" s="12" t="str">
        <f t="shared" si="123"/>
        <v/>
      </c>
      <c r="J1160" s="12" t="str">
        <f t="shared" ca="1" si="124"/>
        <v/>
      </c>
    </row>
    <row r="1161" spans="1:10" x14ac:dyDescent="0.2">
      <c r="A1161" s="10" t="str">
        <f>IF(ISERROR(IF(A1160=nper,"",A1160+1))=TRUE,"",IF(A1160=nper,"",A1160+1))</f>
        <v/>
      </c>
      <c r="B1161" s="43" t="str">
        <f t="shared" si="125"/>
        <v/>
      </c>
      <c r="C1161" s="46" t="str">
        <f>IF(A1161="","",IF(OR(A1161=nper,payment&gt;ROUND((1+rate)*G1160,2)),ROUND((1+rate)*G1160,2),payment))</f>
        <v/>
      </c>
      <c r="D1161" s="28"/>
      <c r="E1161" s="11" t="str">
        <f t="shared" si="119"/>
        <v/>
      </c>
      <c r="F1161" s="11" t="str">
        <f t="shared" si="120"/>
        <v/>
      </c>
      <c r="G1161" s="11" t="str">
        <f t="shared" si="121"/>
        <v/>
      </c>
      <c r="H1161" s="12" t="str">
        <f t="shared" si="122"/>
        <v/>
      </c>
      <c r="I1161" s="12" t="str">
        <f t="shared" si="123"/>
        <v/>
      </c>
      <c r="J1161" s="12" t="str">
        <f t="shared" ca="1" si="124"/>
        <v/>
      </c>
    </row>
    <row r="1162" spans="1:10" x14ac:dyDescent="0.2">
      <c r="A1162" s="10" t="str">
        <f>IF(ISERROR(IF(A1161=nper,"",A1161+1))=TRUE,"",IF(A1161=nper,"",A1161+1))</f>
        <v/>
      </c>
      <c r="B1162" s="43" t="str">
        <f t="shared" si="125"/>
        <v/>
      </c>
      <c r="C1162" s="46" t="str">
        <f>IF(A1162="","",IF(OR(A1162=nper,payment&gt;ROUND((1+rate)*G1161,2)),ROUND((1+rate)*G1161,2),payment))</f>
        <v/>
      </c>
      <c r="D1162" s="28"/>
      <c r="E1162" s="11" t="str">
        <f t="shared" si="119"/>
        <v/>
      </c>
      <c r="F1162" s="11" t="str">
        <f t="shared" si="120"/>
        <v/>
      </c>
      <c r="G1162" s="11" t="str">
        <f t="shared" si="121"/>
        <v/>
      </c>
      <c r="H1162" s="12" t="str">
        <f t="shared" si="122"/>
        <v/>
      </c>
      <c r="I1162" s="12" t="str">
        <f t="shared" si="123"/>
        <v/>
      </c>
      <c r="J1162" s="12" t="str">
        <f t="shared" ca="1" si="124"/>
        <v/>
      </c>
    </row>
    <row r="1163" spans="1:10" x14ac:dyDescent="0.2">
      <c r="A1163" s="10" t="str">
        <f>IF(ISERROR(IF(A1162=nper,"",A1162+1))=TRUE,"",IF(A1162=nper,"",A1162+1))</f>
        <v/>
      </c>
      <c r="B1163" s="43" t="str">
        <f t="shared" si="125"/>
        <v/>
      </c>
      <c r="C1163" s="46" t="str">
        <f>IF(A1163="","",IF(OR(A1163=nper,payment&gt;ROUND((1+rate)*G1162,2)),ROUND((1+rate)*G1162,2),payment))</f>
        <v/>
      </c>
      <c r="D1163" s="28"/>
      <c r="E1163" s="11" t="str">
        <f t="shared" ref="E1163:E1226" si="126">IF(A1163="","",ROUND(rate*G1162,2))</f>
        <v/>
      </c>
      <c r="F1163" s="11" t="str">
        <f t="shared" si="120"/>
        <v/>
      </c>
      <c r="G1163" s="11" t="str">
        <f t="shared" si="121"/>
        <v/>
      </c>
      <c r="H1163" s="12" t="str">
        <f t="shared" si="122"/>
        <v/>
      </c>
      <c r="I1163" s="12" t="str">
        <f t="shared" si="123"/>
        <v/>
      </c>
      <c r="J1163" s="12" t="str">
        <f t="shared" ca="1" si="124"/>
        <v/>
      </c>
    </row>
    <row r="1164" spans="1:10" x14ac:dyDescent="0.2">
      <c r="A1164" s="10" t="str">
        <f>IF(ISERROR(IF(A1163=nper,"",A1163+1))=TRUE,"",IF(A1163=nper,"",A1163+1))</f>
        <v/>
      </c>
      <c r="B1164" s="43" t="str">
        <f t="shared" si="125"/>
        <v/>
      </c>
      <c r="C1164" s="46" t="str">
        <f>IF(A1164="","",IF(OR(A1164=nper,payment&gt;ROUND((1+rate)*G1163,2)),ROUND((1+rate)*G1163,2),payment))</f>
        <v/>
      </c>
      <c r="D1164" s="28"/>
      <c r="E1164" s="11" t="str">
        <f t="shared" si="126"/>
        <v/>
      </c>
      <c r="F1164" s="11" t="str">
        <f t="shared" ref="F1164:F1227" si="127">IF(A1164="","",C1164-(E1164+D1164))</f>
        <v/>
      </c>
      <c r="G1164" s="11" t="str">
        <f t="shared" ref="G1164:G1227" si="128">IF(A1164="","",G1163-F1164)</f>
        <v/>
      </c>
      <c r="H1164" s="12" t="str">
        <f t="shared" ref="H1164:H1227" si="129">IF(B1164="","",MONTH(B1164))</f>
        <v/>
      </c>
      <c r="I1164" s="12" t="str">
        <f t="shared" ref="I1164:I1227" si="130">IF(B1164="","",YEAR(B1164))</f>
        <v/>
      </c>
      <c r="J1164" s="12" t="str">
        <f t="shared" ref="J1164:J1227" ca="1" si="131">IF(A1164="","",IF(B1164&lt;=TODAY(),"include","not include"))</f>
        <v/>
      </c>
    </row>
    <row r="1165" spans="1:10" x14ac:dyDescent="0.2">
      <c r="A1165" s="10" t="str">
        <f>IF(ISERROR(IF(A1164=nper,"",A1164+1))=TRUE,"",IF(A1164=nper,"",A1164+1))</f>
        <v/>
      </c>
      <c r="B1165" s="43" t="str">
        <f t="shared" si="125"/>
        <v/>
      </c>
      <c r="C1165" s="46" t="str">
        <f>IF(A1165="","",IF(OR(A1165=nper,payment&gt;ROUND((1+rate)*G1164,2)),ROUND((1+rate)*G1164,2),payment))</f>
        <v/>
      </c>
      <c r="D1165" s="28"/>
      <c r="E1165" s="11" t="str">
        <f t="shared" si="126"/>
        <v/>
      </c>
      <c r="F1165" s="11" t="str">
        <f t="shared" si="127"/>
        <v/>
      </c>
      <c r="G1165" s="11" t="str">
        <f t="shared" si="128"/>
        <v/>
      </c>
      <c r="H1165" s="12" t="str">
        <f t="shared" si="129"/>
        <v/>
      </c>
      <c r="I1165" s="12" t="str">
        <f t="shared" si="130"/>
        <v/>
      </c>
      <c r="J1165" s="12" t="str">
        <f t="shared" ca="1" si="131"/>
        <v/>
      </c>
    </row>
    <row r="1166" spans="1:10" x14ac:dyDescent="0.2">
      <c r="A1166" s="10" t="str">
        <f>IF(ISERROR(IF(A1165=nper,"",A1165+1))=TRUE,"",IF(A1165=nper,"",A1165+1))</f>
        <v/>
      </c>
      <c r="B1166" s="43" t="str">
        <f t="shared" ref="B1166:B1229" si="132">IF(A1166="","",IF($H$4="Weekly",B1165+7,IF($H$4="Bi-Weekly",B1165+14,IF($H$4="Monthly",EDATE(B1165,1),IF($H$4="Bi-Monthly",EDATE(B1165,2),IF($H$4="Quarterly",EDATE(B1165,3),IF($H$4="Semi-Annually",EDATE(B1165,6),IF($H$4="Annually",EDATE(B1165,12),IF($H$4="Semi-Monthly",DATE(YEAR(B1165),MONTH(B1165)+1,15*(DAY(B1165)&lt;&gt;15)),2)))))))))</f>
        <v/>
      </c>
      <c r="C1166" s="46" t="str">
        <f>IF(A1166="","",IF(OR(A1166=nper,payment&gt;ROUND((1+rate)*G1165,2)),ROUND((1+rate)*G1165,2),payment))</f>
        <v/>
      </c>
      <c r="D1166" s="28"/>
      <c r="E1166" s="11" t="str">
        <f t="shared" si="126"/>
        <v/>
      </c>
      <c r="F1166" s="11" t="str">
        <f t="shared" si="127"/>
        <v/>
      </c>
      <c r="G1166" s="11" t="str">
        <f t="shared" si="128"/>
        <v/>
      </c>
      <c r="H1166" s="12" t="str">
        <f t="shared" si="129"/>
        <v/>
      </c>
      <c r="I1166" s="12" t="str">
        <f t="shared" si="130"/>
        <v/>
      </c>
      <c r="J1166" s="12" t="str">
        <f t="shared" ca="1" si="131"/>
        <v/>
      </c>
    </row>
    <row r="1167" spans="1:10" x14ac:dyDescent="0.2">
      <c r="A1167" s="10" t="str">
        <f>IF(ISERROR(IF(A1166=nper,"",A1166+1))=TRUE,"",IF(A1166=nper,"",A1166+1))</f>
        <v/>
      </c>
      <c r="B1167" s="43" t="str">
        <f t="shared" si="132"/>
        <v/>
      </c>
      <c r="C1167" s="46" t="str">
        <f>IF(A1167="","",IF(OR(A1167=nper,payment&gt;ROUND((1+rate)*G1166,2)),ROUND((1+rate)*G1166,2),payment))</f>
        <v/>
      </c>
      <c r="D1167" s="28"/>
      <c r="E1167" s="11" t="str">
        <f t="shared" si="126"/>
        <v/>
      </c>
      <c r="F1167" s="11" t="str">
        <f t="shared" si="127"/>
        <v/>
      </c>
      <c r="G1167" s="11" t="str">
        <f t="shared" si="128"/>
        <v/>
      </c>
      <c r="H1167" s="12" t="str">
        <f t="shared" si="129"/>
        <v/>
      </c>
      <c r="I1167" s="12" t="str">
        <f t="shared" si="130"/>
        <v/>
      </c>
      <c r="J1167" s="12" t="str">
        <f t="shared" ca="1" si="131"/>
        <v/>
      </c>
    </row>
    <row r="1168" spans="1:10" x14ac:dyDescent="0.2">
      <c r="A1168" s="10" t="str">
        <f>IF(ISERROR(IF(A1167=nper,"",A1167+1))=TRUE,"",IF(A1167=nper,"",A1167+1))</f>
        <v/>
      </c>
      <c r="B1168" s="43" t="str">
        <f t="shared" si="132"/>
        <v/>
      </c>
      <c r="C1168" s="46" t="str">
        <f>IF(A1168="","",IF(OR(A1168=nper,payment&gt;ROUND((1+rate)*G1167,2)),ROUND((1+rate)*G1167,2),payment))</f>
        <v/>
      </c>
      <c r="D1168" s="28"/>
      <c r="E1168" s="11" t="str">
        <f t="shared" si="126"/>
        <v/>
      </c>
      <c r="F1168" s="11" t="str">
        <f t="shared" si="127"/>
        <v/>
      </c>
      <c r="G1168" s="11" t="str">
        <f t="shared" si="128"/>
        <v/>
      </c>
      <c r="H1168" s="12" t="str">
        <f t="shared" si="129"/>
        <v/>
      </c>
      <c r="I1168" s="12" t="str">
        <f t="shared" si="130"/>
        <v/>
      </c>
      <c r="J1168" s="12" t="str">
        <f t="shared" ca="1" si="131"/>
        <v/>
      </c>
    </row>
    <row r="1169" spans="1:10" x14ac:dyDescent="0.2">
      <c r="A1169" s="10" t="str">
        <f>IF(ISERROR(IF(A1168=nper,"",A1168+1))=TRUE,"",IF(A1168=nper,"",A1168+1))</f>
        <v/>
      </c>
      <c r="B1169" s="43" t="str">
        <f t="shared" si="132"/>
        <v/>
      </c>
      <c r="C1169" s="46" t="str">
        <f>IF(A1169="","",IF(OR(A1169=nper,payment&gt;ROUND((1+rate)*G1168,2)),ROUND((1+rate)*G1168,2),payment))</f>
        <v/>
      </c>
      <c r="D1169" s="28"/>
      <c r="E1169" s="11" t="str">
        <f t="shared" si="126"/>
        <v/>
      </c>
      <c r="F1169" s="11" t="str">
        <f t="shared" si="127"/>
        <v/>
      </c>
      <c r="G1169" s="11" t="str">
        <f t="shared" si="128"/>
        <v/>
      </c>
      <c r="H1169" s="12" t="str">
        <f t="shared" si="129"/>
        <v/>
      </c>
      <c r="I1169" s="12" t="str">
        <f t="shared" si="130"/>
        <v/>
      </c>
      <c r="J1169" s="12" t="str">
        <f t="shared" ca="1" si="131"/>
        <v/>
      </c>
    </row>
    <row r="1170" spans="1:10" x14ac:dyDescent="0.2">
      <c r="A1170" s="10" t="str">
        <f>IF(ISERROR(IF(A1169=nper,"",A1169+1))=TRUE,"",IF(A1169=nper,"",A1169+1))</f>
        <v/>
      </c>
      <c r="B1170" s="43" t="str">
        <f t="shared" si="132"/>
        <v/>
      </c>
      <c r="C1170" s="46" t="str">
        <f>IF(A1170="","",IF(OR(A1170=nper,payment&gt;ROUND((1+rate)*G1169,2)),ROUND((1+rate)*G1169,2),payment))</f>
        <v/>
      </c>
      <c r="D1170" s="28"/>
      <c r="E1170" s="11" t="str">
        <f t="shared" si="126"/>
        <v/>
      </c>
      <c r="F1170" s="11" t="str">
        <f t="shared" si="127"/>
        <v/>
      </c>
      <c r="G1170" s="11" t="str">
        <f t="shared" si="128"/>
        <v/>
      </c>
      <c r="H1170" s="12" t="str">
        <f t="shared" si="129"/>
        <v/>
      </c>
      <c r="I1170" s="12" t="str">
        <f t="shared" si="130"/>
        <v/>
      </c>
      <c r="J1170" s="12" t="str">
        <f t="shared" ca="1" si="131"/>
        <v/>
      </c>
    </row>
    <row r="1171" spans="1:10" x14ac:dyDescent="0.2">
      <c r="A1171" s="10" t="str">
        <f>IF(ISERROR(IF(A1170=nper,"",A1170+1))=TRUE,"",IF(A1170=nper,"",A1170+1))</f>
        <v/>
      </c>
      <c r="B1171" s="43" t="str">
        <f t="shared" si="132"/>
        <v/>
      </c>
      <c r="C1171" s="46" t="str">
        <f>IF(A1171="","",IF(OR(A1171=nper,payment&gt;ROUND((1+rate)*G1170,2)),ROUND((1+rate)*G1170,2),payment))</f>
        <v/>
      </c>
      <c r="D1171" s="28"/>
      <c r="E1171" s="11" t="str">
        <f t="shared" si="126"/>
        <v/>
      </c>
      <c r="F1171" s="11" t="str">
        <f t="shared" si="127"/>
        <v/>
      </c>
      <c r="G1171" s="11" t="str">
        <f t="shared" si="128"/>
        <v/>
      </c>
      <c r="H1171" s="12" t="str">
        <f t="shared" si="129"/>
        <v/>
      </c>
      <c r="I1171" s="12" t="str">
        <f t="shared" si="130"/>
        <v/>
      </c>
      <c r="J1171" s="12" t="str">
        <f t="shared" ca="1" si="131"/>
        <v/>
      </c>
    </row>
    <row r="1172" spans="1:10" x14ac:dyDescent="0.2">
      <c r="A1172" s="10" t="str">
        <f>IF(ISERROR(IF(A1171=nper,"",A1171+1))=TRUE,"",IF(A1171=nper,"",A1171+1))</f>
        <v/>
      </c>
      <c r="B1172" s="43" t="str">
        <f t="shared" si="132"/>
        <v/>
      </c>
      <c r="C1172" s="46" t="str">
        <f>IF(A1172="","",IF(OR(A1172=nper,payment&gt;ROUND((1+rate)*G1171,2)),ROUND((1+rate)*G1171,2),payment))</f>
        <v/>
      </c>
      <c r="D1172" s="28"/>
      <c r="E1172" s="11" t="str">
        <f t="shared" si="126"/>
        <v/>
      </c>
      <c r="F1172" s="11" t="str">
        <f t="shared" si="127"/>
        <v/>
      </c>
      <c r="G1172" s="11" t="str">
        <f t="shared" si="128"/>
        <v/>
      </c>
      <c r="H1172" s="12" t="str">
        <f t="shared" si="129"/>
        <v/>
      </c>
      <c r="I1172" s="12" t="str">
        <f t="shared" si="130"/>
        <v/>
      </c>
      <c r="J1172" s="12" t="str">
        <f t="shared" ca="1" si="131"/>
        <v/>
      </c>
    </row>
    <row r="1173" spans="1:10" x14ac:dyDescent="0.2">
      <c r="A1173" s="10" t="str">
        <f>IF(ISERROR(IF(A1172=nper,"",A1172+1))=TRUE,"",IF(A1172=nper,"",A1172+1))</f>
        <v/>
      </c>
      <c r="B1173" s="43" t="str">
        <f t="shared" si="132"/>
        <v/>
      </c>
      <c r="C1173" s="46" t="str">
        <f>IF(A1173="","",IF(OR(A1173=nper,payment&gt;ROUND((1+rate)*G1172,2)),ROUND((1+rate)*G1172,2),payment))</f>
        <v/>
      </c>
      <c r="D1173" s="28"/>
      <c r="E1173" s="11" t="str">
        <f t="shared" si="126"/>
        <v/>
      </c>
      <c r="F1173" s="11" t="str">
        <f t="shared" si="127"/>
        <v/>
      </c>
      <c r="G1173" s="11" t="str">
        <f t="shared" si="128"/>
        <v/>
      </c>
      <c r="H1173" s="12" t="str">
        <f t="shared" si="129"/>
        <v/>
      </c>
      <c r="I1173" s="12" t="str">
        <f t="shared" si="130"/>
        <v/>
      </c>
      <c r="J1173" s="12" t="str">
        <f t="shared" ca="1" si="131"/>
        <v/>
      </c>
    </row>
    <row r="1174" spans="1:10" x14ac:dyDescent="0.2">
      <c r="A1174" s="10" t="str">
        <f>IF(ISERROR(IF(A1173=nper,"",A1173+1))=TRUE,"",IF(A1173=nper,"",A1173+1))</f>
        <v/>
      </c>
      <c r="B1174" s="43" t="str">
        <f t="shared" si="132"/>
        <v/>
      </c>
      <c r="C1174" s="46" t="str">
        <f>IF(A1174="","",IF(OR(A1174=nper,payment&gt;ROUND((1+rate)*G1173,2)),ROUND((1+rate)*G1173,2),payment))</f>
        <v/>
      </c>
      <c r="D1174" s="28"/>
      <c r="E1174" s="11" t="str">
        <f t="shared" si="126"/>
        <v/>
      </c>
      <c r="F1174" s="11" t="str">
        <f t="shared" si="127"/>
        <v/>
      </c>
      <c r="G1174" s="11" t="str">
        <f t="shared" si="128"/>
        <v/>
      </c>
      <c r="H1174" s="12" t="str">
        <f t="shared" si="129"/>
        <v/>
      </c>
      <c r="I1174" s="12" t="str">
        <f t="shared" si="130"/>
        <v/>
      </c>
      <c r="J1174" s="12" t="str">
        <f t="shared" ca="1" si="131"/>
        <v/>
      </c>
    </row>
    <row r="1175" spans="1:10" x14ac:dyDescent="0.2">
      <c r="A1175" s="10" t="str">
        <f>IF(ISERROR(IF(A1174=nper,"",A1174+1))=TRUE,"",IF(A1174=nper,"",A1174+1))</f>
        <v/>
      </c>
      <c r="B1175" s="43" t="str">
        <f t="shared" si="132"/>
        <v/>
      </c>
      <c r="C1175" s="46" t="str">
        <f>IF(A1175="","",IF(OR(A1175=nper,payment&gt;ROUND((1+rate)*G1174,2)),ROUND((1+rate)*G1174,2),payment))</f>
        <v/>
      </c>
      <c r="D1175" s="28"/>
      <c r="E1175" s="11" t="str">
        <f t="shared" si="126"/>
        <v/>
      </c>
      <c r="F1175" s="11" t="str">
        <f t="shared" si="127"/>
        <v/>
      </c>
      <c r="G1175" s="11" t="str">
        <f t="shared" si="128"/>
        <v/>
      </c>
      <c r="H1175" s="12" t="str">
        <f t="shared" si="129"/>
        <v/>
      </c>
      <c r="I1175" s="12" t="str">
        <f t="shared" si="130"/>
        <v/>
      </c>
      <c r="J1175" s="12" t="str">
        <f t="shared" ca="1" si="131"/>
        <v/>
      </c>
    </row>
    <row r="1176" spans="1:10" x14ac:dyDescent="0.2">
      <c r="A1176" s="10" t="str">
        <f>IF(ISERROR(IF(A1175=nper,"",A1175+1))=TRUE,"",IF(A1175=nper,"",A1175+1))</f>
        <v/>
      </c>
      <c r="B1176" s="43" t="str">
        <f t="shared" si="132"/>
        <v/>
      </c>
      <c r="C1176" s="46" t="str">
        <f>IF(A1176="","",IF(OR(A1176=nper,payment&gt;ROUND((1+rate)*G1175,2)),ROUND((1+rate)*G1175,2),payment))</f>
        <v/>
      </c>
      <c r="D1176" s="28"/>
      <c r="E1176" s="11" t="str">
        <f t="shared" si="126"/>
        <v/>
      </c>
      <c r="F1176" s="11" t="str">
        <f t="shared" si="127"/>
        <v/>
      </c>
      <c r="G1176" s="11" t="str">
        <f t="shared" si="128"/>
        <v/>
      </c>
      <c r="H1176" s="12" t="str">
        <f t="shared" si="129"/>
        <v/>
      </c>
      <c r="I1176" s="12" t="str">
        <f t="shared" si="130"/>
        <v/>
      </c>
      <c r="J1176" s="12" t="str">
        <f t="shared" ca="1" si="131"/>
        <v/>
      </c>
    </row>
    <row r="1177" spans="1:10" x14ac:dyDescent="0.2">
      <c r="A1177" s="10" t="str">
        <f>IF(ISERROR(IF(A1176=nper,"",A1176+1))=TRUE,"",IF(A1176=nper,"",A1176+1))</f>
        <v/>
      </c>
      <c r="B1177" s="43" t="str">
        <f t="shared" si="132"/>
        <v/>
      </c>
      <c r="C1177" s="46" t="str">
        <f>IF(A1177="","",IF(OR(A1177=nper,payment&gt;ROUND((1+rate)*G1176,2)),ROUND((1+rate)*G1176,2),payment))</f>
        <v/>
      </c>
      <c r="D1177" s="28"/>
      <c r="E1177" s="11" t="str">
        <f t="shared" si="126"/>
        <v/>
      </c>
      <c r="F1177" s="11" t="str">
        <f t="shared" si="127"/>
        <v/>
      </c>
      <c r="G1177" s="11" t="str">
        <f t="shared" si="128"/>
        <v/>
      </c>
      <c r="H1177" s="12" t="str">
        <f t="shared" si="129"/>
        <v/>
      </c>
      <c r="I1177" s="12" t="str">
        <f t="shared" si="130"/>
        <v/>
      </c>
      <c r="J1177" s="12" t="str">
        <f t="shared" ca="1" si="131"/>
        <v/>
      </c>
    </row>
    <row r="1178" spans="1:10" x14ac:dyDescent="0.2">
      <c r="A1178" s="10" t="str">
        <f>IF(ISERROR(IF(A1177=nper,"",A1177+1))=TRUE,"",IF(A1177=nper,"",A1177+1))</f>
        <v/>
      </c>
      <c r="B1178" s="43" t="str">
        <f t="shared" si="132"/>
        <v/>
      </c>
      <c r="C1178" s="46" t="str">
        <f>IF(A1178="","",IF(OR(A1178=nper,payment&gt;ROUND((1+rate)*G1177,2)),ROUND((1+rate)*G1177,2),payment))</f>
        <v/>
      </c>
      <c r="D1178" s="28"/>
      <c r="E1178" s="11" t="str">
        <f t="shared" si="126"/>
        <v/>
      </c>
      <c r="F1178" s="11" t="str">
        <f t="shared" si="127"/>
        <v/>
      </c>
      <c r="G1178" s="11" t="str">
        <f t="shared" si="128"/>
        <v/>
      </c>
      <c r="H1178" s="12" t="str">
        <f t="shared" si="129"/>
        <v/>
      </c>
      <c r="I1178" s="12" t="str">
        <f t="shared" si="130"/>
        <v/>
      </c>
      <c r="J1178" s="12" t="str">
        <f t="shared" ca="1" si="131"/>
        <v/>
      </c>
    </row>
    <row r="1179" spans="1:10" x14ac:dyDescent="0.2">
      <c r="A1179" s="10" t="str">
        <f>IF(ISERROR(IF(A1178=nper,"",A1178+1))=TRUE,"",IF(A1178=nper,"",A1178+1))</f>
        <v/>
      </c>
      <c r="B1179" s="43" t="str">
        <f t="shared" si="132"/>
        <v/>
      </c>
      <c r="C1179" s="46" t="str">
        <f>IF(A1179="","",IF(OR(A1179=nper,payment&gt;ROUND((1+rate)*G1178,2)),ROUND((1+rate)*G1178,2),payment))</f>
        <v/>
      </c>
      <c r="D1179" s="28"/>
      <c r="E1179" s="11" t="str">
        <f t="shared" si="126"/>
        <v/>
      </c>
      <c r="F1179" s="11" t="str">
        <f t="shared" si="127"/>
        <v/>
      </c>
      <c r="G1179" s="11" t="str">
        <f t="shared" si="128"/>
        <v/>
      </c>
      <c r="H1179" s="12" t="str">
        <f t="shared" si="129"/>
        <v/>
      </c>
      <c r="I1179" s="12" t="str">
        <f t="shared" si="130"/>
        <v/>
      </c>
      <c r="J1179" s="12" t="str">
        <f t="shared" ca="1" si="131"/>
        <v/>
      </c>
    </row>
    <row r="1180" spans="1:10" x14ac:dyDescent="0.2">
      <c r="A1180" s="10" t="str">
        <f>IF(ISERROR(IF(A1179=nper,"",A1179+1))=TRUE,"",IF(A1179=nper,"",A1179+1))</f>
        <v/>
      </c>
      <c r="B1180" s="43" t="str">
        <f t="shared" si="132"/>
        <v/>
      </c>
      <c r="C1180" s="46" t="str">
        <f>IF(A1180="","",IF(OR(A1180=nper,payment&gt;ROUND((1+rate)*G1179,2)),ROUND((1+rate)*G1179,2),payment))</f>
        <v/>
      </c>
      <c r="D1180" s="28"/>
      <c r="E1180" s="11" t="str">
        <f t="shared" si="126"/>
        <v/>
      </c>
      <c r="F1180" s="11" t="str">
        <f t="shared" si="127"/>
        <v/>
      </c>
      <c r="G1180" s="11" t="str">
        <f t="shared" si="128"/>
        <v/>
      </c>
      <c r="H1180" s="12" t="str">
        <f t="shared" si="129"/>
        <v/>
      </c>
      <c r="I1180" s="12" t="str">
        <f t="shared" si="130"/>
        <v/>
      </c>
      <c r="J1180" s="12" t="str">
        <f t="shared" ca="1" si="131"/>
        <v/>
      </c>
    </row>
    <row r="1181" spans="1:10" x14ac:dyDescent="0.2">
      <c r="A1181" s="10" t="str">
        <f>IF(ISERROR(IF(A1180=nper,"",A1180+1))=TRUE,"",IF(A1180=nper,"",A1180+1))</f>
        <v/>
      </c>
      <c r="B1181" s="43" t="str">
        <f t="shared" si="132"/>
        <v/>
      </c>
      <c r="C1181" s="46" t="str">
        <f>IF(A1181="","",IF(OR(A1181=nper,payment&gt;ROUND((1+rate)*G1180,2)),ROUND((1+rate)*G1180,2),payment))</f>
        <v/>
      </c>
      <c r="D1181" s="28"/>
      <c r="E1181" s="11" t="str">
        <f t="shared" si="126"/>
        <v/>
      </c>
      <c r="F1181" s="11" t="str">
        <f t="shared" si="127"/>
        <v/>
      </c>
      <c r="G1181" s="11" t="str">
        <f t="shared" si="128"/>
        <v/>
      </c>
      <c r="H1181" s="12" t="str">
        <f t="shared" si="129"/>
        <v/>
      </c>
      <c r="I1181" s="12" t="str">
        <f t="shared" si="130"/>
        <v/>
      </c>
      <c r="J1181" s="12" t="str">
        <f t="shared" ca="1" si="131"/>
        <v/>
      </c>
    </row>
    <row r="1182" spans="1:10" x14ac:dyDescent="0.2">
      <c r="A1182" s="10" t="str">
        <f>IF(ISERROR(IF(A1181=nper,"",A1181+1))=TRUE,"",IF(A1181=nper,"",A1181+1))</f>
        <v/>
      </c>
      <c r="B1182" s="43" t="str">
        <f t="shared" si="132"/>
        <v/>
      </c>
      <c r="C1182" s="46" t="str">
        <f>IF(A1182="","",IF(OR(A1182=nper,payment&gt;ROUND((1+rate)*G1181,2)),ROUND((1+rate)*G1181,2),payment))</f>
        <v/>
      </c>
      <c r="D1182" s="28"/>
      <c r="E1182" s="11" t="str">
        <f t="shared" si="126"/>
        <v/>
      </c>
      <c r="F1182" s="11" t="str">
        <f t="shared" si="127"/>
        <v/>
      </c>
      <c r="G1182" s="11" t="str">
        <f t="shared" si="128"/>
        <v/>
      </c>
      <c r="H1182" s="12" t="str">
        <f t="shared" si="129"/>
        <v/>
      </c>
      <c r="I1182" s="12" t="str">
        <f t="shared" si="130"/>
        <v/>
      </c>
      <c r="J1182" s="12" t="str">
        <f t="shared" ca="1" si="131"/>
        <v/>
      </c>
    </row>
    <row r="1183" spans="1:10" x14ac:dyDescent="0.2">
      <c r="A1183" s="10" t="str">
        <f>IF(ISERROR(IF(A1182=nper,"",A1182+1))=TRUE,"",IF(A1182=nper,"",A1182+1))</f>
        <v/>
      </c>
      <c r="B1183" s="43" t="str">
        <f t="shared" si="132"/>
        <v/>
      </c>
      <c r="C1183" s="46" t="str">
        <f>IF(A1183="","",IF(OR(A1183=nper,payment&gt;ROUND((1+rate)*G1182,2)),ROUND((1+rate)*G1182,2),payment))</f>
        <v/>
      </c>
      <c r="D1183" s="28"/>
      <c r="E1183" s="11" t="str">
        <f t="shared" si="126"/>
        <v/>
      </c>
      <c r="F1183" s="11" t="str">
        <f t="shared" si="127"/>
        <v/>
      </c>
      <c r="G1183" s="11" t="str">
        <f t="shared" si="128"/>
        <v/>
      </c>
      <c r="H1183" s="12" t="str">
        <f t="shared" si="129"/>
        <v/>
      </c>
      <c r="I1183" s="12" t="str">
        <f t="shared" si="130"/>
        <v/>
      </c>
      <c r="J1183" s="12" t="str">
        <f t="shared" ca="1" si="131"/>
        <v/>
      </c>
    </row>
    <row r="1184" spans="1:10" x14ac:dyDescent="0.2">
      <c r="A1184" s="10" t="str">
        <f>IF(ISERROR(IF(A1183=nper,"",A1183+1))=TRUE,"",IF(A1183=nper,"",A1183+1))</f>
        <v/>
      </c>
      <c r="B1184" s="43" t="str">
        <f t="shared" si="132"/>
        <v/>
      </c>
      <c r="C1184" s="46" t="str">
        <f>IF(A1184="","",IF(OR(A1184=nper,payment&gt;ROUND((1+rate)*G1183,2)),ROUND((1+rate)*G1183,2),payment))</f>
        <v/>
      </c>
      <c r="D1184" s="28"/>
      <c r="E1184" s="11" t="str">
        <f t="shared" si="126"/>
        <v/>
      </c>
      <c r="F1184" s="11" t="str">
        <f t="shared" si="127"/>
        <v/>
      </c>
      <c r="G1184" s="11" t="str">
        <f t="shared" si="128"/>
        <v/>
      </c>
      <c r="H1184" s="12" t="str">
        <f t="shared" si="129"/>
        <v/>
      </c>
      <c r="I1184" s="12" t="str">
        <f t="shared" si="130"/>
        <v/>
      </c>
      <c r="J1184" s="12" t="str">
        <f t="shared" ca="1" si="131"/>
        <v/>
      </c>
    </row>
    <row r="1185" spans="1:10" x14ac:dyDescent="0.2">
      <c r="A1185" s="10" t="str">
        <f>IF(ISERROR(IF(A1184=nper,"",A1184+1))=TRUE,"",IF(A1184=nper,"",A1184+1))</f>
        <v/>
      </c>
      <c r="B1185" s="43" t="str">
        <f t="shared" si="132"/>
        <v/>
      </c>
      <c r="C1185" s="46" t="str">
        <f>IF(A1185="","",IF(OR(A1185=nper,payment&gt;ROUND((1+rate)*G1184,2)),ROUND((1+rate)*G1184,2),payment))</f>
        <v/>
      </c>
      <c r="D1185" s="28"/>
      <c r="E1185" s="11" t="str">
        <f t="shared" si="126"/>
        <v/>
      </c>
      <c r="F1185" s="11" t="str">
        <f t="shared" si="127"/>
        <v/>
      </c>
      <c r="G1185" s="11" t="str">
        <f t="shared" si="128"/>
        <v/>
      </c>
      <c r="H1185" s="12" t="str">
        <f t="shared" si="129"/>
        <v/>
      </c>
      <c r="I1185" s="12" t="str">
        <f t="shared" si="130"/>
        <v/>
      </c>
      <c r="J1185" s="12" t="str">
        <f t="shared" ca="1" si="131"/>
        <v/>
      </c>
    </row>
    <row r="1186" spans="1:10" x14ac:dyDescent="0.2">
      <c r="A1186" s="10" t="str">
        <f>IF(ISERROR(IF(A1185=nper,"",A1185+1))=TRUE,"",IF(A1185=nper,"",A1185+1))</f>
        <v/>
      </c>
      <c r="B1186" s="43" t="str">
        <f t="shared" si="132"/>
        <v/>
      </c>
      <c r="C1186" s="46" t="str">
        <f>IF(A1186="","",IF(OR(A1186=nper,payment&gt;ROUND((1+rate)*G1185,2)),ROUND((1+rate)*G1185,2),payment))</f>
        <v/>
      </c>
      <c r="D1186" s="28"/>
      <c r="E1186" s="11" t="str">
        <f t="shared" si="126"/>
        <v/>
      </c>
      <c r="F1186" s="11" t="str">
        <f t="shared" si="127"/>
        <v/>
      </c>
      <c r="G1186" s="11" t="str">
        <f t="shared" si="128"/>
        <v/>
      </c>
      <c r="H1186" s="12" t="str">
        <f t="shared" si="129"/>
        <v/>
      </c>
      <c r="I1186" s="12" t="str">
        <f t="shared" si="130"/>
        <v/>
      </c>
      <c r="J1186" s="12" t="str">
        <f t="shared" ca="1" si="131"/>
        <v/>
      </c>
    </row>
    <row r="1187" spans="1:10" x14ac:dyDescent="0.2">
      <c r="A1187" s="10" t="str">
        <f>IF(ISERROR(IF(A1186=nper,"",A1186+1))=TRUE,"",IF(A1186=nper,"",A1186+1))</f>
        <v/>
      </c>
      <c r="B1187" s="43" t="str">
        <f t="shared" si="132"/>
        <v/>
      </c>
      <c r="C1187" s="46" t="str">
        <f>IF(A1187="","",IF(OR(A1187=nper,payment&gt;ROUND((1+rate)*G1186,2)),ROUND((1+rate)*G1186,2),payment))</f>
        <v/>
      </c>
      <c r="D1187" s="28"/>
      <c r="E1187" s="11" t="str">
        <f t="shared" si="126"/>
        <v/>
      </c>
      <c r="F1187" s="11" t="str">
        <f t="shared" si="127"/>
        <v/>
      </c>
      <c r="G1187" s="11" t="str">
        <f t="shared" si="128"/>
        <v/>
      </c>
      <c r="H1187" s="12" t="str">
        <f t="shared" si="129"/>
        <v/>
      </c>
      <c r="I1187" s="12" t="str">
        <f t="shared" si="130"/>
        <v/>
      </c>
      <c r="J1187" s="12" t="str">
        <f t="shared" ca="1" si="131"/>
        <v/>
      </c>
    </row>
    <row r="1188" spans="1:10" x14ac:dyDescent="0.2">
      <c r="A1188" s="10" t="str">
        <f>IF(ISERROR(IF(A1187=nper,"",A1187+1))=TRUE,"",IF(A1187=nper,"",A1187+1))</f>
        <v/>
      </c>
      <c r="B1188" s="43" t="str">
        <f t="shared" si="132"/>
        <v/>
      </c>
      <c r="C1188" s="46" t="str">
        <f>IF(A1188="","",IF(OR(A1188=nper,payment&gt;ROUND((1+rate)*G1187,2)),ROUND((1+rate)*G1187,2),payment))</f>
        <v/>
      </c>
      <c r="D1188" s="28"/>
      <c r="E1188" s="11" t="str">
        <f t="shared" si="126"/>
        <v/>
      </c>
      <c r="F1188" s="11" t="str">
        <f t="shared" si="127"/>
        <v/>
      </c>
      <c r="G1188" s="11" t="str">
        <f t="shared" si="128"/>
        <v/>
      </c>
      <c r="H1188" s="12" t="str">
        <f t="shared" si="129"/>
        <v/>
      </c>
      <c r="I1188" s="12" t="str">
        <f t="shared" si="130"/>
        <v/>
      </c>
      <c r="J1188" s="12" t="str">
        <f t="shared" ca="1" si="131"/>
        <v/>
      </c>
    </row>
    <row r="1189" spans="1:10" x14ac:dyDescent="0.2">
      <c r="A1189" s="10" t="str">
        <f>IF(ISERROR(IF(A1188=nper,"",A1188+1))=TRUE,"",IF(A1188=nper,"",A1188+1))</f>
        <v/>
      </c>
      <c r="B1189" s="43" t="str">
        <f t="shared" si="132"/>
        <v/>
      </c>
      <c r="C1189" s="46" t="str">
        <f>IF(A1189="","",IF(OR(A1189=nper,payment&gt;ROUND((1+rate)*G1188,2)),ROUND((1+rate)*G1188,2),payment))</f>
        <v/>
      </c>
      <c r="D1189" s="28"/>
      <c r="E1189" s="11" t="str">
        <f t="shared" si="126"/>
        <v/>
      </c>
      <c r="F1189" s="11" t="str">
        <f t="shared" si="127"/>
        <v/>
      </c>
      <c r="G1189" s="11" t="str">
        <f t="shared" si="128"/>
        <v/>
      </c>
      <c r="H1189" s="12" t="str">
        <f t="shared" si="129"/>
        <v/>
      </c>
      <c r="I1189" s="12" t="str">
        <f t="shared" si="130"/>
        <v/>
      </c>
      <c r="J1189" s="12" t="str">
        <f t="shared" ca="1" si="131"/>
        <v/>
      </c>
    </row>
    <row r="1190" spans="1:10" x14ac:dyDescent="0.2">
      <c r="A1190" s="10" t="str">
        <f>IF(ISERROR(IF(A1189=nper,"",A1189+1))=TRUE,"",IF(A1189=nper,"",A1189+1))</f>
        <v/>
      </c>
      <c r="B1190" s="43" t="str">
        <f t="shared" si="132"/>
        <v/>
      </c>
      <c r="C1190" s="46" t="str">
        <f>IF(A1190="","",IF(OR(A1190=nper,payment&gt;ROUND((1+rate)*G1189,2)),ROUND((1+rate)*G1189,2),payment))</f>
        <v/>
      </c>
      <c r="D1190" s="28"/>
      <c r="E1190" s="11" t="str">
        <f t="shared" si="126"/>
        <v/>
      </c>
      <c r="F1190" s="11" t="str">
        <f t="shared" si="127"/>
        <v/>
      </c>
      <c r="G1190" s="11" t="str">
        <f t="shared" si="128"/>
        <v/>
      </c>
      <c r="H1190" s="12" t="str">
        <f t="shared" si="129"/>
        <v/>
      </c>
      <c r="I1190" s="12" t="str">
        <f t="shared" si="130"/>
        <v/>
      </c>
      <c r="J1190" s="12" t="str">
        <f t="shared" ca="1" si="131"/>
        <v/>
      </c>
    </row>
    <row r="1191" spans="1:10" x14ac:dyDescent="0.2">
      <c r="A1191" s="10" t="str">
        <f>IF(ISERROR(IF(A1190=nper,"",A1190+1))=TRUE,"",IF(A1190=nper,"",A1190+1))</f>
        <v/>
      </c>
      <c r="B1191" s="43" t="str">
        <f t="shared" si="132"/>
        <v/>
      </c>
      <c r="C1191" s="46" t="str">
        <f>IF(A1191="","",IF(OR(A1191=nper,payment&gt;ROUND((1+rate)*G1190,2)),ROUND((1+rate)*G1190,2),payment))</f>
        <v/>
      </c>
      <c r="D1191" s="28"/>
      <c r="E1191" s="11" t="str">
        <f t="shared" si="126"/>
        <v/>
      </c>
      <c r="F1191" s="11" t="str">
        <f t="shared" si="127"/>
        <v/>
      </c>
      <c r="G1191" s="11" t="str">
        <f t="shared" si="128"/>
        <v/>
      </c>
      <c r="H1191" s="12" t="str">
        <f t="shared" si="129"/>
        <v/>
      </c>
      <c r="I1191" s="12" t="str">
        <f t="shared" si="130"/>
        <v/>
      </c>
      <c r="J1191" s="12" t="str">
        <f t="shared" ca="1" si="131"/>
        <v/>
      </c>
    </row>
    <row r="1192" spans="1:10" x14ac:dyDescent="0.2">
      <c r="A1192" s="10" t="str">
        <f>IF(ISERROR(IF(A1191=nper,"",A1191+1))=TRUE,"",IF(A1191=nper,"",A1191+1))</f>
        <v/>
      </c>
      <c r="B1192" s="43" t="str">
        <f t="shared" si="132"/>
        <v/>
      </c>
      <c r="C1192" s="46" t="str">
        <f>IF(A1192="","",IF(OR(A1192=nper,payment&gt;ROUND((1+rate)*G1191,2)),ROUND((1+rate)*G1191,2),payment))</f>
        <v/>
      </c>
      <c r="D1192" s="28"/>
      <c r="E1192" s="11" t="str">
        <f t="shared" si="126"/>
        <v/>
      </c>
      <c r="F1192" s="11" t="str">
        <f t="shared" si="127"/>
        <v/>
      </c>
      <c r="G1192" s="11" t="str">
        <f t="shared" si="128"/>
        <v/>
      </c>
      <c r="H1192" s="12" t="str">
        <f t="shared" si="129"/>
        <v/>
      </c>
      <c r="I1192" s="12" t="str">
        <f t="shared" si="130"/>
        <v/>
      </c>
      <c r="J1192" s="12" t="str">
        <f t="shared" ca="1" si="131"/>
        <v/>
      </c>
    </row>
    <row r="1193" spans="1:10" x14ac:dyDescent="0.2">
      <c r="A1193" s="10" t="str">
        <f>IF(ISERROR(IF(A1192=nper,"",A1192+1))=TRUE,"",IF(A1192=nper,"",A1192+1))</f>
        <v/>
      </c>
      <c r="B1193" s="43" t="str">
        <f t="shared" si="132"/>
        <v/>
      </c>
      <c r="C1193" s="46" t="str">
        <f>IF(A1193="","",IF(OR(A1193=nper,payment&gt;ROUND((1+rate)*G1192,2)),ROUND((1+rate)*G1192,2),payment))</f>
        <v/>
      </c>
      <c r="D1193" s="28"/>
      <c r="E1193" s="11" t="str">
        <f t="shared" si="126"/>
        <v/>
      </c>
      <c r="F1193" s="11" t="str">
        <f t="shared" si="127"/>
        <v/>
      </c>
      <c r="G1193" s="11" t="str">
        <f t="shared" si="128"/>
        <v/>
      </c>
      <c r="H1193" s="12" t="str">
        <f t="shared" si="129"/>
        <v/>
      </c>
      <c r="I1193" s="12" t="str">
        <f t="shared" si="130"/>
        <v/>
      </c>
      <c r="J1193" s="12" t="str">
        <f t="shared" ca="1" si="131"/>
        <v/>
      </c>
    </row>
    <row r="1194" spans="1:10" x14ac:dyDescent="0.2">
      <c r="A1194" s="10" t="str">
        <f>IF(ISERROR(IF(A1193=nper,"",A1193+1))=TRUE,"",IF(A1193=nper,"",A1193+1))</f>
        <v/>
      </c>
      <c r="B1194" s="43" t="str">
        <f t="shared" si="132"/>
        <v/>
      </c>
      <c r="C1194" s="46" t="str">
        <f>IF(A1194="","",IF(OR(A1194=nper,payment&gt;ROUND((1+rate)*G1193,2)),ROUND((1+rate)*G1193,2),payment))</f>
        <v/>
      </c>
      <c r="D1194" s="28"/>
      <c r="E1194" s="11" t="str">
        <f t="shared" si="126"/>
        <v/>
      </c>
      <c r="F1194" s="11" t="str">
        <f t="shared" si="127"/>
        <v/>
      </c>
      <c r="G1194" s="11" t="str">
        <f t="shared" si="128"/>
        <v/>
      </c>
      <c r="H1194" s="12" t="str">
        <f t="shared" si="129"/>
        <v/>
      </c>
      <c r="I1194" s="12" t="str">
        <f t="shared" si="130"/>
        <v/>
      </c>
      <c r="J1194" s="12" t="str">
        <f t="shared" ca="1" si="131"/>
        <v/>
      </c>
    </row>
    <row r="1195" spans="1:10" x14ac:dyDescent="0.2">
      <c r="A1195" s="10" t="str">
        <f>IF(ISERROR(IF(A1194=nper,"",A1194+1))=TRUE,"",IF(A1194=nper,"",A1194+1))</f>
        <v/>
      </c>
      <c r="B1195" s="43" t="str">
        <f t="shared" si="132"/>
        <v/>
      </c>
      <c r="C1195" s="46" t="str">
        <f>IF(A1195="","",IF(OR(A1195=nper,payment&gt;ROUND((1+rate)*G1194,2)),ROUND((1+rate)*G1194,2),payment))</f>
        <v/>
      </c>
      <c r="D1195" s="28"/>
      <c r="E1195" s="11" t="str">
        <f t="shared" si="126"/>
        <v/>
      </c>
      <c r="F1195" s="11" t="str">
        <f t="shared" si="127"/>
        <v/>
      </c>
      <c r="G1195" s="11" t="str">
        <f t="shared" si="128"/>
        <v/>
      </c>
      <c r="H1195" s="12" t="str">
        <f t="shared" si="129"/>
        <v/>
      </c>
      <c r="I1195" s="12" t="str">
        <f t="shared" si="130"/>
        <v/>
      </c>
      <c r="J1195" s="12" t="str">
        <f t="shared" ca="1" si="131"/>
        <v/>
      </c>
    </row>
    <row r="1196" spans="1:10" x14ac:dyDescent="0.2">
      <c r="A1196" s="10" t="str">
        <f>IF(ISERROR(IF(A1195=nper,"",A1195+1))=TRUE,"",IF(A1195=nper,"",A1195+1))</f>
        <v/>
      </c>
      <c r="B1196" s="43" t="str">
        <f t="shared" si="132"/>
        <v/>
      </c>
      <c r="C1196" s="46" t="str">
        <f>IF(A1196="","",IF(OR(A1196=nper,payment&gt;ROUND((1+rate)*G1195,2)),ROUND((1+rate)*G1195,2),payment))</f>
        <v/>
      </c>
      <c r="D1196" s="28"/>
      <c r="E1196" s="11" t="str">
        <f t="shared" si="126"/>
        <v/>
      </c>
      <c r="F1196" s="11" t="str">
        <f t="shared" si="127"/>
        <v/>
      </c>
      <c r="G1196" s="11" t="str">
        <f t="shared" si="128"/>
        <v/>
      </c>
      <c r="H1196" s="12" t="str">
        <f t="shared" si="129"/>
        <v/>
      </c>
      <c r="I1196" s="12" t="str">
        <f t="shared" si="130"/>
        <v/>
      </c>
      <c r="J1196" s="12" t="str">
        <f t="shared" ca="1" si="131"/>
        <v/>
      </c>
    </row>
    <row r="1197" spans="1:10" x14ac:dyDescent="0.2">
      <c r="A1197" s="10" t="str">
        <f>IF(ISERROR(IF(A1196=nper,"",A1196+1))=TRUE,"",IF(A1196=nper,"",A1196+1))</f>
        <v/>
      </c>
      <c r="B1197" s="43" t="str">
        <f t="shared" si="132"/>
        <v/>
      </c>
      <c r="C1197" s="46" t="str">
        <f>IF(A1197="","",IF(OR(A1197=nper,payment&gt;ROUND((1+rate)*G1196,2)),ROUND((1+rate)*G1196,2),payment))</f>
        <v/>
      </c>
      <c r="D1197" s="28"/>
      <c r="E1197" s="11" t="str">
        <f t="shared" si="126"/>
        <v/>
      </c>
      <c r="F1197" s="11" t="str">
        <f t="shared" si="127"/>
        <v/>
      </c>
      <c r="G1197" s="11" t="str">
        <f t="shared" si="128"/>
        <v/>
      </c>
      <c r="H1197" s="12" t="str">
        <f t="shared" si="129"/>
        <v/>
      </c>
      <c r="I1197" s="12" t="str">
        <f t="shared" si="130"/>
        <v/>
      </c>
      <c r="J1197" s="12" t="str">
        <f t="shared" ca="1" si="131"/>
        <v/>
      </c>
    </row>
    <row r="1198" spans="1:10" x14ac:dyDescent="0.2">
      <c r="A1198" s="10" t="str">
        <f>IF(ISERROR(IF(A1197=nper,"",A1197+1))=TRUE,"",IF(A1197=nper,"",A1197+1))</f>
        <v/>
      </c>
      <c r="B1198" s="43" t="str">
        <f t="shared" si="132"/>
        <v/>
      </c>
      <c r="C1198" s="46" t="str">
        <f>IF(A1198="","",IF(OR(A1198=nper,payment&gt;ROUND((1+rate)*G1197,2)),ROUND((1+rate)*G1197,2),payment))</f>
        <v/>
      </c>
      <c r="D1198" s="28"/>
      <c r="E1198" s="11" t="str">
        <f t="shared" si="126"/>
        <v/>
      </c>
      <c r="F1198" s="11" t="str">
        <f t="shared" si="127"/>
        <v/>
      </c>
      <c r="G1198" s="11" t="str">
        <f t="shared" si="128"/>
        <v/>
      </c>
      <c r="H1198" s="12" t="str">
        <f t="shared" si="129"/>
        <v/>
      </c>
      <c r="I1198" s="12" t="str">
        <f t="shared" si="130"/>
        <v/>
      </c>
      <c r="J1198" s="12" t="str">
        <f t="shared" ca="1" si="131"/>
        <v/>
      </c>
    </row>
    <row r="1199" spans="1:10" x14ac:dyDescent="0.2">
      <c r="A1199" s="10" t="str">
        <f>IF(ISERROR(IF(A1198=nper,"",A1198+1))=TRUE,"",IF(A1198=nper,"",A1198+1))</f>
        <v/>
      </c>
      <c r="B1199" s="43" t="str">
        <f t="shared" si="132"/>
        <v/>
      </c>
      <c r="C1199" s="46" t="str">
        <f>IF(A1199="","",IF(OR(A1199=nper,payment&gt;ROUND((1+rate)*G1198,2)),ROUND((1+rate)*G1198,2),payment))</f>
        <v/>
      </c>
      <c r="D1199" s="28"/>
      <c r="E1199" s="11" t="str">
        <f t="shared" si="126"/>
        <v/>
      </c>
      <c r="F1199" s="11" t="str">
        <f t="shared" si="127"/>
        <v/>
      </c>
      <c r="G1199" s="11" t="str">
        <f t="shared" si="128"/>
        <v/>
      </c>
      <c r="H1199" s="12" t="str">
        <f t="shared" si="129"/>
        <v/>
      </c>
      <c r="I1199" s="12" t="str">
        <f t="shared" si="130"/>
        <v/>
      </c>
      <c r="J1199" s="12" t="str">
        <f t="shared" ca="1" si="131"/>
        <v/>
      </c>
    </row>
    <row r="1200" spans="1:10" x14ac:dyDescent="0.2">
      <c r="A1200" s="10" t="str">
        <f>IF(ISERROR(IF(A1199=nper,"",A1199+1))=TRUE,"",IF(A1199=nper,"",A1199+1))</f>
        <v/>
      </c>
      <c r="B1200" s="43" t="str">
        <f t="shared" si="132"/>
        <v/>
      </c>
      <c r="C1200" s="46" t="str">
        <f>IF(A1200="","",IF(OR(A1200=nper,payment&gt;ROUND((1+rate)*G1199,2)),ROUND((1+rate)*G1199,2),payment))</f>
        <v/>
      </c>
      <c r="D1200" s="28"/>
      <c r="E1200" s="11" t="str">
        <f t="shared" si="126"/>
        <v/>
      </c>
      <c r="F1200" s="11" t="str">
        <f t="shared" si="127"/>
        <v/>
      </c>
      <c r="G1200" s="11" t="str">
        <f t="shared" si="128"/>
        <v/>
      </c>
      <c r="H1200" s="12" t="str">
        <f t="shared" si="129"/>
        <v/>
      </c>
      <c r="I1200" s="12" t="str">
        <f t="shared" si="130"/>
        <v/>
      </c>
      <c r="J1200" s="12" t="str">
        <f t="shared" ca="1" si="131"/>
        <v/>
      </c>
    </row>
    <row r="1201" spans="1:10" x14ac:dyDescent="0.2">
      <c r="A1201" s="10" t="str">
        <f>IF(ISERROR(IF(A1200=nper,"",A1200+1))=TRUE,"",IF(A1200=nper,"",A1200+1))</f>
        <v/>
      </c>
      <c r="B1201" s="43" t="str">
        <f t="shared" si="132"/>
        <v/>
      </c>
      <c r="C1201" s="46" t="str">
        <f>IF(A1201="","",IF(OR(A1201=nper,payment&gt;ROUND((1+rate)*G1200,2)),ROUND((1+rate)*G1200,2),payment))</f>
        <v/>
      </c>
      <c r="D1201" s="28"/>
      <c r="E1201" s="11" t="str">
        <f t="shared" si="126"/>
        <v/>
      </c>
      <c r="F1201" s="11" t="str">
        <f t="shared" si="127"/>
        <v/>
      </c>
      <c r="G1201" s="11" t="str">
        <f t="shared" si="128"/>
        <v/>
      </c>
      <c r="H1201" s="12" t="str">
        <f t="shared" si="129"/>
        <v/>
      </c>
      <c r="I1201" s="12" t="str">
        <f t="shared" si="130"/>
        <v/>
      </c>
      <c r="J1201" s="12" t="str">
        <f t="shared" ca="1" si="131"/>
        <v/>
      </c>
    </row>
    <row r="1202" spans="1:10" x14ac:dyDescent="0.2">
      <c r="A1202" s="10" t="str">
        <f>IF(ISERROR(IF(A1201=nper,"",A1201+1))=TRUE,"",IF(A1201=nper,"",A1201+1))</f>
        <v/>
      </c>
      <c r="B1202" s="43" t="str">
        <f t="shared" si="132"/>
        <v/>
      </c>
      <c r="C1202" s="46" t="str">
        <f>IF(A1202="","",IF(OR(A1202=nper,payment&gt;ROUND((1+rate)*G1201,2)),ROUND((1+rate)*G1201,2),payment))</f>
        <v/>
      </c>
      <c r="D1202" s="28"/>
      <c r="E1202" s="11" t="str">
        <f t="shared" si="126"/>
        <v/>
      </c>
      <c r="F1202" s="11" t="str">
        <f t="shared" si="127"/>
        <v/>
      </c>
      <c r="G1202" s="11" t="str">
        <f t="shared" si="128"/>
        <v/>
      </c>
      <c r="H1202" s="12" t="str">
        <f t="shared" si="129"/>
        <v/>
      </c>
      <c r="I1202" s="12" t="str">
        <f t="shared" si="130"/>
        <v/>
      </c>
      <c r="J1202" s="12" t="str">
        <f t="shared" ca="1" si="131"/>
        <v/>
      </c>
    </row>
    <row r="1203" spans="1:10" x14ac:dyDescent="0.2">
      <c r="A1203" s="10" t="str">
        <f>IF(ISERROR(IF(A1202=nper,"",A1202+1))=TRUE,"",IF(A1202=nper,"",A1202+1))</f>
        <v/>
      </c>
      <c r="B1203" s="43" t="str">
        <f t="shared" si="132"/>
        <v/>
      </c>
      <c r="C1203" s="46" t="str">
        <f>IF(A1203="","",IF(OR(A1203=nper,payment&gt;ROUND((1+rate)*G1202,2)),ROUND((1+rate)*G1202,2),payment))</f>
        <v/>
      </c>
      <c r="D1203" s="28"/>
      <c r="E1203" s="11" t="str">
        <f t="shared" si="126"/>
        <v/>
      </c>
      <c r="F1203" s="11" t="str">
        <f t="shared" si="127"/>
        <v/>
      </c>
      <c r="G1203" s="11" t="str">
        <f t="shared" si="128"/>
        <v/>
      </c>
      <c r="H1203" s="12" t="str">
        <f t="shared" si="129"/>
        <v/>
      </c>
      <c r="I1203" s="12" t="str">
        <f t="shared" si="130"/>
        <v/>
      </c>
      <c r="J1203" s="12" t="str">
        <f t="shared" ca="1" si="131"/>
        <v/>
      </c>
    </row>
    <row r="1204" spans="1:10" x14ac:dyDescent="0.2">
      <c r="A1204" s="10" t="str">
        <f>IF(ISERROR(IF(A1203=nper,"",A1203+1))=TRUE,"",IF(A1203=nper,"",A1203+1))</f>
        <v/>
      </c>
      <c r="B1204" s="43" t="str">
        <f t="shared" si="132"/>
        <v/>
      </c>
      <c r="C1204" s="46" t="str">
        <f>IF(A1204="","",IF(OR(A1204=nper,payment&gt;ROUND((1+rate)*G1203,2)),ROUND((1+rate)*G1203,2),payment))</f>
        <v/>
      </c>
      <c r="D1204" s="28"/>
      <c r="E1204" s="11" t="str">
        <f t="shared" si="126"/>
        <v/>
      </c>
      <c r="F1204" s="11" t="str">
        <f t="shared" si="127"/>
        <v/>
      </c>
      <c r="G1204" s="11" t="str">
        <f t="shared" si="128"/>
        <v/>
      </c>
      <c r="H1204" s="12" t="str">
        <f t="shared" si="129"/>
        <v/>
      </c>
      <c r="I1204" s="12" t="str">
        <f t="shared" si="130"/>
        <v/>
      </c>
      <c r="J1204" s="12" t="str">
        <f t="shared" ca="1" si="131"/>
        <v/>
      </c>
    </row>
    <row r="1205" spans="1:10" x14ac:dyDescent="0.2">
      <c r="A1205" s="10" t="str">
        <f>IF(ISERROR(IF(A1204=nper,"",A1204+1))=TRUE,"",IF(A1204=nper,"",A1204+1))</f>
        <v/>
      </c>
      <c r="B1205" s="43" t="str">
        <f t="shared" si="132"/>
        <v/>
      </c>
      <c r="C1205" s="46" t="str">
        <f>IF(A1205="","",IF(OR(A1205=nper,payment&gt;ROUND((1+rate)*G1204,2)),ROUND((1+rate)*G1204,2),payment))</f>
        <v/>
      </c>
      <c r="D1205" s="28"/>
      <c r="E1205" s="11" t="str">
        <f t="shared" si="126"/>
        <v/>
      </c>
      <c r="F1205" s="11" t="str">
        <f t="shared" si="127"/>
        <v/>
      </c>
      <c r="G1205" s="11" t="str">
        <f t="shared" si="128"/>
        <v/>
      </c>
      <c r="H1205" s="12" t="str">
        <f t="shared" si="129"/>
        <v/>
      </c>
      <c r="I1205" s="12" t="str">
        <f t="shared" si="130"/>
        <v/>
      </c>
      <c r="J1205" s="12" t="str">
        <f t="shared" ca="1" si="131"/>
        <v/>
      </c>
    </row>
    <row r="1206" spans="1:10" x14ac:dyDescent="0.2">
      <c r="A1206" s="10" t="str">
        <f>IF(ISERROR(IF(A1205=nper,"",A1205+1))=TRUE,"",IF(A1205=nper,"",A1205+1))</f>
        <v/>
      </c>
      <c r="B1206" s="43" t="str">
        <f t="shared" si="132"/>
        <v/>
      </c>
      <c r="C1206" s="46" t="str">
        <f>IF(A1206="","",IF(OR(A1206=nper,payment&gt;ROUND((1+rate)*G1205,2)),ROUND((1+rate)*G1205,2),payment))</f>
        <v/>
      </c>
      <c r="D1206" s="28"/>
      <c r="E1206" s="11" t="str">
        <f t="shared" si="126"/>
        <v/>
      </c>
      <c r="F1206" s="11" t="str">
        <f t="shared" si="127"/>
        <v/>
      </c>
      <c r="G1206" s="11" t="str">
        <f t="shared" si="128"/>
        <v/>
      </c>
      <c r="H1206" s="12" t="str">
        <f t="shared" si="129"/>
        <v/>
      </c>
      <c r="I1206" s="12" t="str">
        <f t="shared" si="130"/>
        <v/>
      </c>
      <c r="J1206" s="12" t="str">
        <f t="shared" ca="1" si="131"/>
        <v/>
      </c>
    </row>
    <row r="1207" spans="1:10" x14ac:dyDescent="0.2">
      <c r="A1207" s="10" t="str">
        <f>IF(ISERROR(IF(A1206=nper,"",A1206+1))=TRUE,"",IF(A1206=nper,"",A1206+1))</f>
        <v/>
      </c>
      <c r="B1207" s="43" t="str">
        <f t="shared" si="132"/>
        <v/>
      </c>
      <c r="C1207" s="46" t="str">
        <f>IF(A1207="","",IF(OR(A1207=nper,payment&gt;ROUND((1+rate)*G1206,2)),ROUND((1+rate)*G1206,2),payment))</f>
        <v/>
      </c>
      <c r="D1207" s="28"/>
      <c r="E1207" s="11" t="str">
        <f t="shared" si="126"/>
        <v/>
      </c>
      <c r="F1207" s="11" t="str">
        <f t="shared" si="127"/>
        <v/>
      </c>
      <c r="G1207" s="11" t="str">
        <f t="shared" si="128"/>
        <v/>
      </c>
      <c r="H1207" s="12" t="str">
        <f t="shared" si="129"/>
        <v/>
      </c>
      <c r="I1207" s="12" t="str">
        <f t="shared" si="130"/>
        <v/>
      </c>
      <c r="J1207" s="12" t="str">
        <f t="shared" ca="1" si="131"/>
        <v/>
      </c>
    </row>
    <row r="1208" spans="1:10" x14ac:dyDescent="0.2">
      <c r="A1208" s="10" t="str">
        <f>IF(ISERROR(IF(A1207=nper,"",A1207+1))=TRUE,"",IF(A1207=nper,"",A1207+1))</f>
        <v/>
      </c>
      <c r="B1208" s="43" t="str">
        <f t="shared" si="132"/>
        <v/>
      </c>
      <c r="C1208" s="46" t="str">
        <f>IF(A1208="","",IF(OR(A1208=nper,payment&gt;ROUND((1+rate)*G1207,2)),ROUND((1+rate)*G1207,2),payment))</f>
        <v/>
      </c>
      <c r="D1208" s="28"/>
      <c r="E1208" s="11" t="str">
        <f t="shared" si="126"/>
        <v/>
      </c>
      <c r="F1208" s="11" t="str">
        <f t="shared" si="127"/>
        <v/>
      </c>
      <c r="G1208" s="11" t="str">
        <f t="shared" si="128"/>
        <v/>
      </c>
      <c r="H1208" s="12" t="str">
        <f t="shared" si="129"/>
        <v/>
      </c>
      <c r="I1208" s="12" t="str">
        <f t="shared" si="130"/>
        <v/>
      </c>
      <c r="J1208" s="12" t="str">
        <f t="shared" ca="1" si="131"/>
        <v/>
      </c>
    </row>
    <row r="1209" spans="1:10" x14ac:dyDescent="0.2">
      <c r="A1209" s="10" t="str">
        <f>IF(ISERROR(IF(A1208=nper,"",A1208+1))=TRUE,"",IF(A1208=nper,"",A1208+1))</f>
        <v/>
      </c>
      <c r="B1209" s="43" t="str">
        <f t="shared" si="132"/>
        <v/>
      </c>
      <c r="C1209" s="46" t="str">
        <f>IF(A1209="","",IF(OR(A1209=nper,payment&gt;ROUND((1+rate)*G1208,2)),ROUND((1+rate)*G1208,2),payment))</f>
        <v/>
      </c>
      <c r="D1209" s="28"/>
      <c r="E1209" s="11" t="str">
        <f t="shared" si="126"/>
        <v/>
      </c>
      <c r="F1209" s="11" t="str">
        <f t="shared" si="127"/>
        <v/>
      </c>
      <c r="G1209" s="11" t="str">
        <f t="shared" si="128"/>
        <v/>
      </c>
      <c r="H1209" s="12" t="str">
        <f t="shared" si="129"/>
        <v/>
      </c>
      <c r="I1209" s="12" t="str">
        <f t="shared" si="130"/>
        <v/>
      </c>
      <c r="J1209" s="12" t="str">
        <f t="shared" ca="1" si="131"/>
        <v/>
      </c>
    </row>
    <row r="1210" spans="1:10" x14ac:dyDescent="0.2">
      <c r="A1210" s="10" t="str">
        <f>IF(ISERROR(IF(A1209=nper,"",A1209+1))=TRUE,"",IF(A1209=nper,"",A1209+1))</f>
        <v/>
      </c>
      <c r="B1210" s="43" t="str">
        <f t="shared" si="132"/>
        <v/>
      </c>
      <c r="C1210" s="46" t="str">
        <f>IF(A1210="","",IF(OR(A1210=nper,payment&gt;ROUND((1+rate)*G1209,2)),ROUND((1+rate)*G1209,2),payment))</f>
        <v/>
      </c>
      <c r="D1210" s="28"/>
      <c r="E1210" s="11" t="str">
        <f t="shared" si="126"/>
        <v/>
      </c>
      <c r="F1210" s="11" t="str">
        <f t="shared" si="127"/>
        <v/>
      </c>
      <c r="G1210" s="11" t="str">
        <f t="shared" si="128"/>
        <v/>
      </c>
      <c r="H1210" s="12" t="str">
        <f t="shared" si="129"/>
        <v/>
      </c>
      <c r="I1210" s="12" t="str">
        <f t="shared" si="130"/>
        <v/>
      </c>
      <c r="J1210" s="12" t="str">
        <f t="shared" ca="1" si="131"/>
        <v/>
      </c>
    </row>
    <row r="1211" spans="1:10" x14ac:dyDescent="0.2">
      <c r="A1211" s="10" t="str">
        <f>IF(ISERROR(IF(A1210=nper,"",A1210+1))=TRUE,"",IF(A1210=nper,"",A1210+1))</f>
        <v/>
      </c>
      <c r="B1211" s="43" t="str">
        <f t="shared" si="132"/>
        <v/>
      </c>
      <c r="C1211" s="46" t="str">
        <f>IF(A1211="","",IF(OR(A1211=nper,payment&gt;ROUND((1+rate)*G1210,2)),ROUND((1+rate)*G1210,2),payment))</f>
        <v/>
      </c>
      <c r="D1211" s="28"/>
      <c r="E1211" s="11" t="str">
        <f t="shared" si="126"/>
        <v/>
      </c>
      <c r="F1211" s="11" t="str">
        <f t="shared" si="127"/>
        <v/>
      </c>
      <c r="G1211" s="11" t="str">
        <f t="shared" si="128"/>
        <v/>
      </c>
      <c r="H1211" s="12" t="str">
        <f t="shared" si="129"/>
        <v/>
      </c>
      <c r="I1211" s="12" t="str">
        <f t="shared" si="130"/>
        <v/>
      </c>
      <c r="J1211" s="12" t="str">
        <f t="shared" ca="1" si="131"/>
        <v/>
      </c>
    </row>
    <row r="1212" spans="1:10" x14ac:dyDescent="0.2">
      <c r="A1212" s="10" t="str">
        <f>IF(ISERROR(IF(A1211=nper,"",A1211+1))=TRUE,"",IF(A1211=nper,"",A1211+1))</f>
        <v/>
      </c>
      <c r="B1212" s="43" t="str">
        <f t="shared" si="132"/>
        <v/>
      </c>
      <c r="C1212" s="46" t="str">
        <f>IF(A1212="","",IF(OR(A1212=nper,payment&gt;ROUND((1+rate)*G1211,2)),ROUND((1+rate)*G1211,2),payment))</f>
        <v/>
      </c>
      <c r="D1212" s="28"/>
      <c r="E1212" s="11" t="str">
        <f t="shared" si="126"/>
        <v/>
      </c>
      <c r="F1212" s="11" t="str">
        <f t="shared" si="127"/>
        <v/>
      </c>
      <c r="G1212" s="11" t="str">
        <f t="shared" si="128"/>
        <v/>
      </c>
      <c r="H1212" s="12" t="str">
        <f t="shared" si="129"/>
        <v/>
      </c>
      <c r="I1212" s="12" t="str">
        <f t="shared" si="130"/>
        <v/>
      </c>
      <c r="J1212" s="12" t="str">
        <f t="shared" ca="1" si="131"/>
        <v/>
      </c>
    </row>
    <row r="1213" spans="1:10" x14ac:dyDescent="0.2">
      <c r="A1213" s="10" t="str">
        <f>IF(ISERROR(IF(A1212=nper,"",A1212+1))=TRUE,"",IF(A1212=nper,"",A1212+1))</f>
        <v/>
      </c>
      <c r="B1213" s="43" t="str">
        <f t="shared" si="132"/>
        <v/>
      </c>
      <c r="C1213" s="46" t="str">
        <f>IF(A1213="","",IF(OR(A1213=nper,payment&gt;ROUND((1+rate)*G1212,2)),ROUND((1+rate)*G1212,2),payment))</f>
        <v/>
      </c>
      <c r="D1213" s="28"/>
      <c r="E1213" s="11" t="str">
        <f t="shared" si="126"/>
        <v/>
      </c>
      <c r="F1213" s="11" t="str">
        <f t="shared" si="127"/>
        <v/>
      </c>
      <c r="G1213" s="11" t="str">
        <f t="shared" si="128"/>
        <v/>
      </c>
      <c r="H1213" s="12" t="str">
        <f t="shared" si="129"/>
        <v/>
      </c>
      <c r="I1213" s="12" t="str">
        <f t="shared" si="130"/>
        <v/>
      </c>
      <c r="J1213" s="12" t="str">
        <f t="shared" ca="1" si="131"/>
        <v/>
      </c>
    </row>
    <row r="1214" spans="1:10" x14ac:dyDescent="0.2">
      <c r="A1214" s="10" t="str">
        <f>IF(ISERROR(IF(A1213=nper,"",A1213+1))=TRUE,"",IF(A1213=nper,"",A1213+1))</f>
        <v/>
      </c>
      <c r="B1214" s="43" t="str">
        <f t="shared" si="132"/>
        <v/>
      </c>
      <c r="C1214" s="46" t="str">
        <f>IF(A1214="","",IF(OR(A1214=nper,payment&gt;ROUND((1+rate)*G1213,2)),ROUND((1+rate)*G1213,2),payment))</f>
        <v/>
      </c>
      <c r="D1214" s="28"/>
      <c r="E1214" s="11" t="str">
        <f t="shared" si="126"/>
        <v/>
      </c>
      <c r="F1214" s="11" t="str">
        <f t="shared" si="127"/>
        <v/>
      </c>
      <c r="G1214" s="11" t="str">
        <f t="shared" si="128"/>
        <v/>
      </c>
      <c r="H1214" s="12" t="str">
        <f t="shared" si="129"/>
        <v/>
      </c>
      <c r="I1214" s="12" t="str">
        <f t="shared" si="130"/>
        <v/>
      </c>
      <c r="J1214" s="12" t="str">
        <f t="shared" ca="1" si="131"/>
        <v/>
      </c>
    </row>
    <row r="1215" spans="1:10" x14ac:dyDescent="0.2">
      <c r="A1215" s="10" t="str">
        <f>IF(ISERROR(IF(A1214=nper,"",A1214+1))=TRUE,"",IF(A1214=nper,"",A1214+1))</f>
        <v/>
      </c>
      <c r="B1215" s="43" t="str">
        <f t="shared" si="132"/>
        <v/>
      </c>
      <c r="C1215" s="46" t="str">
        <f>IF(A1215="","",IF(OR(A1215=nper,payment&gt;ROUND((1+rate)*G1214,2)),ROUND((1+rate)*G1214,2),payment))</f>
        <v/>
      </c>
      <c r="D1215" s="28"/>
      <c r="E1215" s="11" t="str">
        <f t="shared" si="126"/>
        <v/>
      </c>
      <c r="F1215" s="11" t="str">
        <f t="shared" si="127"/>
        <v/>
      </c>
      <c r="G1215" s="11" t="str">
        <f t="shared" si="128"/>
        <v/>
      </c>
      <c r="H1215" s="12" t="str">
        <f t="shared" si="129"/>
        <v/>
      </c>
      <c r="I1215" s="12" t="str">
        <f t="shared" si="130"/>
        <v/>
      </c>
      <c r="J1215" s="12" t="str">
        <f t="shared" ca="1" si="131"/>
        <v/>
      </c>
    </row>
    <row r="1216" spans="1:10" x14ac:dyDescent="0.2">
      <c r="A1216" s="10" t="str">
        <f>IF(ISERROR(IF(A1215=nper,"",A1215+1))=TRUE,"",IF(A1215=nper,"",A1215+1))</f>
        <v/>
      </c>
      <c r="B1216" s="43" t="str">
        <f t="shared" si="132"/>
        <v/>
      </c>
      <c r="C1216" s="46" t="str">
        <f>IF(A1216="","",IF(OR(A1216=nper,payment&gt;ROUND((1+rate)*G1215,2)),ROUND((1+rate)*G1215,2),payment))</f>
        <v/>
      </c>
      <c r="D1216" s="28"/>
      <c r="E1216" s="11" t="str">
        <f t="shared" si="126"/>
        <v/>
      </c>
      <c r="F1216" s="11" t="str">
        <f t="shared" si="127"/>
        <v/>
      </c>
      <c r="G1216" s="11" t="str">
        <f t="shared" si="128"/>
        <v/>
      </c>
      <c r="H1216" s="12" t="str">
        <f t="shared" si="129"/>
        <v/>
      </c>
      <c r="I1216" s="12" t="str">
        <f t="shared" si="130"/>
        <v/>
      </c>
      <c r="J1216" s="12" t="str">
        <f t="shared" ca="1" si="131"/>
        <v/>
      </c>
    </row>
    <row r="1217" spans="1:10" x14ac:dyDescent="0.2">
      <c r="A1217" s="10" t="str">
        <f>IF(ISERROR(IF(A1216=nper,"",A1216+1))=TRUE,"",IF(A1216=nper,"",A1216+1))</f>
        <v/>
      </c>
      <c r="B1217" s="43" t="str">
        <f t="shared" si="132"/>
        <v/>
      </c>
      <c r="C1217" s="46" t="str">
        <f>IF(A1217="","",IF(OR(A1217=nper,payment&gt;ROUND((1+rate)*G1216,2)),ROUND((1+rate)*G1216,2),payment))</f>
        <v/>
      </c>
      <c r="D1217" s="28"/>
      <c r="E1217" s="11" t="str">
        <f t="shared" si="126"/>
        <v/>
      </c>
      <c r="F1217" s="11" t="str">
        <f t="shared" si="127"/>
        <v/>
      </c>
      <c r="G1217" s="11" t="str">
        <f t="shared" si="128"/>
        <v/>
      </c>
      <c r="H1217" s="12" t="str">
        <f t="shared" si="129"/>
        <v/>
      </c>
      <c r="I1217" s="12" t="str">
        <f t="shared" si="130"/>
        <v/>
      </c>
      <c r="J1217" s="12" t="str">
        <f t="shared" ca="1" si="131"/>
        <v/>
      </c>
    </row>
    <row r="1218" spans="1:10" x14ac:dyDescent="0.2">
      <c r="A1218" s="10" t="str">
        <f>IF(ISERROR(IF(A1217=nper,"",A1217+1))=TRUE,"",IF(A1217=nper,"",A1217+1))</f>
        <v/>
      </c>
      <c r="B1218" s="43" t="str">
        <f t="shared" si="132"/>
        <v/>
      </c>
      <c r="C1218" s="46" t="str">
        <f>IF(A1218="","",IF(OR(A1218=nper,payment&gt;ROUND((1+rate)*G1217,2)),ROUND((1+rate)*G1217,2),payment))</f>
        <v/>
      </c>
      <c r="D1218" s="28"/>
      <c r="E1218" s="11" t="str">
        <f t="shared" si="126"/>
        <v/>
      </c>
      <c r="F1218" s="11" t="str">
        <f t="shared" si="127"/>
        <v/>
      </c>
      <c r="G1218" s="11" t="str">
        <f t="shared" si="128"/>
        <v/>
      </c>
      <c r="H1218" s="12" t="str">
        <f t="shared" si="129"/>
        <v/>
      </c>
      <c r="I1218" s="12" t="str">
        <f t="shared" si="130"/>
        <v/>
      </c>
      <c r="J1218" s="12" t="str">
        <f t="shared" ca="1" si="131"/>
        <v/>
      </c>
    </row>
    <row r="1219" spans="1:10" x14ac:dyDescent="0.2">
      <c r="A1219" s="10" t="str">
        <f>IF(ISERROR(IF(A1218=nper,"",A1218+1))=TRUE,"",IF(A1218=nper,"",A1218+1))</f>
        <v/>
      </c>
      <c r="B1219" s="43" t="str">
        <f t="shared" si="132"/>
        <v/>
      </c>
      <c r="C1219" s="46" t="str">
        <f>IF(A1219="","",IF(OR(A1219=nper,payment&gt;ROUND((1+rate)*G1218,2)),ROUND((1+rate)*G1218,2),payment))</f>
        <v/>
      </c>
      <c r="D1219" s="28"/>
      <c r="E1219" s="11" t="str">
        <f t="shared" si="126"/>
        <v/>
      </c>
      <c r="F1219" s="11" t="str">
        <f t="shared" si="127"/>
        <v/>
      </c>
      <c r="G1219" s="11" t="str">
        <f t="shared" si="128"/>
        <v/>
      </c>
      <c r="H1219" s="12" t="str">
        <f t="shared" si="129"/>
        <v/>
      </c>
      <c r="I1219" s="12" t="str">
        <f t="shared" si="130"/>
        <v/>
      </c>
      <c r="J1219" s="12" t="str">
        <f t="shared" ca="1" si="131"/>
        <v/>
      </c>
    </row>
    <row r="1220" spans="1:10" x14ac:dyDescent="0.2">
      <c r="A1220" s="10" t="str">
        <f>IF(ISERROR(IF(A1219=nper,"",A1219+1))=TRUE,"",IF(A1219=nper,"",A1219+1))</f>
        <v/>
      </c>
      <c r="B1220" s="43" t="str">
        <f t="shared" si="132"/>
        <v/>
      </c>
      <c r="C1220" s="46" t="str">
        <f>IF(A1220="","",IF(OR(A1220=nper,payment&gt;ROUND((1+rate)*G1219,2)),ROUND((1+rate)*G1219,2),payment))</f>
        <v/>
      </c>
      <c r="D1220" s="28"/>
      <c r="E1220" s="11" t="str">
        <f t="shared" si="126"/>
        <v/>
      </c>
      <c r="F1220" s="11" t="str">
        <f t="shared" si="127"/>
        <v/>
      </c>
      <c r="G1220" s="11" t="str">
        <f t="shared" si="128"/>
        <v/>
      </c>
      <c r="H1220" s="12" t="str">
        <f t="shared" si="129"/>
        <v/>
      </c>
      <c r="I1220" s="12" t="str">
        <f t="shared" si="130"/>
        <v/>
      </c>
      <c r="J1220" s="12" t="str">
        <f t="shared" ca="1" si="131"/>
        <v/>
      </c>
    </row>
    <row r="1221" spans="1:10" x14ac:dyDescent="0.2">
      <c r="A1221" s="10" t="str">
        <f>IF(ISERROR(IF(A1220=nper,"",A1220+1))=TRUE,"",IF(A1220=nper,"",A1220+1))</f>
        <v/>
      </c>
      <c r="B1221" s="43" t="str">
        <f t="shared" si="132"/>
        <v/>
      </c>
      <c r="C1221" s="46" t="str">
        <f>IF(A1221="","",IF(OR(A1221=nper,payment&gt;ROUND((1+rate)*G1220,2)),ROUND((1+rate)*G1220,2),payment))</f>
        <v/>
      </c>
      <c r="D1221" s="28"/>
      <c r="E1221" s="11" t="str">
        <f t="shared" si="126"/>
        <v/>
      </c>
      <c r="F1221" s="11" t="str">
        <f t="shared" si="127"/>
        <v/>
      </c>
      <c r="G1221" s="11" t="str">
        <f t="shared" si="128"/>
        <v/>
      </c>
      <c r="H1221" s="12" t="str">
        <f t="shared" si="129"/>
        <v/>
      </c>
      <c r="I1221" s="12" t="str">
        <f t="shared" si="130"/>
        <v/>
      </c>
      <c r="J1221" s="12" t="str">
        <f t="shared" ca="1" si="131"/>
        <v/>
      </c>
    </row>
    <row r="1222" spans="1:10" x14ac:dyDescent="0.2">
      <c r="A1222" s="10" t="str">
        <f>IF(ISERROR(IF(A1221=nper,"",A1221+1))=TRUE,"",IF(A1221=nper,"",A1221+1))</f>
        <v/>
      </c>
      <c r="B1222" s="43" t="str">
        <f t="shared" si="132"/>
        <v/>
      </c>
      <c r="C1222" s="46" t="str">
        <f>IF(A1222="","",IF(OR(A1222=nper,payment&gt;ROUND((1+rate)*G1221,2)),ROUND((1+rate)*G1221,2),payment))</f>
        <v/>
      </c>
      <c r="D1222" s="28"/>
      <c r="E1222" s="11" t="str">
        <f t="shared" si="126"/>
        <v/>
      </c>
      <c r="F1222" s="11" t="str">
        <f t="shared" si="127"/>
        <v/>
      </c>
      <c r="G1222" s="11" t="str">
        <f t="shared" si="128"/>
        <v/>
      </c>
      <c r="H1222" s="12" t="str">
        <f t="shared" si="129"/>
        <v/>
      </c>
      <c r="I1222" s="12" t="str">
        <f t="shared" si="130"/>
        <v/>
      </c>
      <c r="J1222" s="12" t="str">
        <f t="shared" ca="1" si="131"/>
        <v/>
      </c>
    </row>
    <row r="1223" spans="1:10" x14ac:dyDescent="0.2">
      <c r="A1223" s="10" t="str">
        <f>IF(ISERROR(IF(A1222=nper,"",A1222+1))=TRUE,"",IF(A1222=nper,"",A1222+1))</f>
        <v/>
      </c>
      <c r="B1223" s="43" t="str">
        <f t="shared" si="132"/>
        <v/>
      </c>
      <c r="C1223" s="46" t="str">
        <f>IF(A1223="","",IF(OR(A1223=nper,payment&gt;ROUND((1+rate)*G1222,2)),ROUND((1+rate)*G1222,2),payment))</f>
        <v/>
      </c>
      <c r="D1223" s="28"/>
      <c r="E1223" s="11" t="str">
        <f t="shared" si="126"/>
        <v/>
      </c>
      <c r="F1223" s="11" t="str">
        <f t="shared" si="127"/>
        <v/>
      </c>
      <c r="G1223" s="11" t="str">
        <f t="shared" si="128"/>
        <v/>
      </c>
      <c r="H1223" s="12" t="str">
        <f t="shared" si="129"/>
        <v/>
      </c>
      <c r="I1223" s="12" t="str">
        <f t="shared" si="130"/>
        <v/>
      </c>
      <c r="J1223" s="12" t="str">
        <f t="shared" ca="1" si="131"/>
        <v/>
      </c>
    </row>
    <row r="1224" spans="1:10" x14ac:dyDescent="0.2">
      <c r="A1224" s="10" t="str">
        <f>IF(ISERROR(IF(A1223=nper,"",A1223+1))=TRUE,"",IF(A1223=nper,"",A1223+1))</f>
        <v/>
      </c>
      <c r="B1224" s="43" t="str">
        <f t="shared" si="132"/>
        <v/>
      </c>
      <c r="C1224" s="46" t="str">
        <f>IF(A1224="","",IF(OR(A1224=nper,payment&gt;ROUND((1+rate)*G1223,2)),ROUND((1+rate)*G1223,2),payment))</f>
        <v/>
      </c>
      <c r="D1224" s="28"/>
      <c r="E1224" s="11" t="str">
        <f t="shared" si="126"/>
        <v/>
      </c>
      <c r="F1224" s="11" t="str">
        <f t="shared" si="127"/>
        <v/>
      </c>
      <c r="G1224" s="11" t="str">
        <f t="shared" si="128"/>
        <v/>
      </c>
      <c r="H1224" s="12" t="str">
        <f t="shared" si="129"/>
        <v/>
      </c>
      <c r="I1224" s="12" t="str">
        <f t="shared" si="130"/>
        <v/>
      </c>
      <c r="J1224" s="12" t="str">
        <f t="shared" ca="1" si="131"/>
        <v/>
      </c>
    </row>
    <row r="1225" spans="1:10" x14ac:dyDescent="0.2">
      <c r="A1225" s="10" t="str">
        <f>IF(ISERROR(IF(A1224=nper,"",A1224+1))=TRUE,"",IF(A1224=nper,"",A1224+1))</f>
        <v/>
      </c>
      <c r="B1225" s="43" t="str">
        <f t="shared" si="132"/>
        <v/>
      </c>
      <c r="C1225" s="46" t="str">
        <f>IF(A1225="","",IF(OR(A1225=nper,payment&gt;ROUND((1+rate)*G1224,2)),ROUND((1+rate)*G1224,2),payment))</f>
        <v/>
      </c>
      <c r="D1225" s="28"/>
      <c r="E1225" s="11" t="str">
        <f t="shared" si="126"/>
        <v/>
      </c>
      <c r="F1225" s="11" t="str">
        <f t="shared" si="127"/>
        <v/>
      </c>
      <c r="G1225" s="11" t="str">
        <f t="shared" si="128"/>
        <v/>
      </c>
      <c r="H1225" s="12" t="str">
        <f t="shared" si="129"/>
        <v/>
      </c>
      <c r="I1225" s="12" t="str">
        <f t="shared" si="130"/>
        <v/>
      </c>
      <c r="J1225" s="12" t="str">
        <f t="shared" ca="1" si="131"/>
        <v/>
      </c>
    </row>
    <row r="1226" spans="1:10" x14ac:dyDescent="0.2">
      <c r="A1226" s="10" t="str">
        <f>IF(ISERROR(IF(A1225=nper,"",A1225+1))=TRUE,"",IF(A1225=nper,"",A1225+1))</f>
        <v/>
      </c>
      <c r="B1226" s="43" t="str">
        <f t="shared" si="132"/>
        <v/>
      </c>
      <c r="C1226" s="46" t="str">
        <f>IF(A1226="","",IF(OR(A1226=nper,payment&gt;ROUND((1+rate)*G1225,2)),ROUND((1+rate)*G1225,2),payment))</f>
        <v/>
      </c>
      <c r="D1226" s="28"/>
      <c r="E1226" s="11" t="str">
        <f t="shared" si="126"/>
        <v/>
      </c>
      <c r="F1226" s="11" t="str">
        <f t="shared" si="127"/>
        <v/>
      </c>
      <c r="G1226" s="11" t="str">
        <f t="shared" si="128"/>
        <v/>
      </c>
      <c r="H1226" s="12" t="str">
        <f t="shared" si="129"/>
        <v/>
      </c>
      <c r="I1226" s="12" t="str">
        <f t="shared" si="130"/>
        <v/>
      </c>
      <c r="J1226" s="12" t="str">
        <f t="shared" ca="1" si="131"/>
        <v/>
      </c>
    </row>
    <row r="1227" spans="1:10" x14ac:dyDescent="0.2">
      <c r="A1227" s="10" t="str">
        <f>IF(ISERROR(IF(A1226=nper,"",A1226+1))=TRUE,"",IF(A1226=nper,"",A1226+1))</f>
        <v/>
      </c>
      <c r="B1227" s="43" t="str">
        <f t="shared" si="132"/>
        <v/>
      </c>
      <c r="C1227" s="46" t="str">
        <f>IF(A1227="","",IF(OR(A1227=nper,payment&gt;ROUND((1+rate)*G1226,2)),ROUND((1+rate)*G1226,2),payment))</f>
        <v/>
      </c>
      <c r="D1227" s="28"/>
      <c r="E1227" s="11" t="str">
        <f t="shared" ref="E1227:E1290" si="133">IF(A1227="","",ROUND(rate*G1226,2))</f>
        <v/>
      </c>
      <c r="F1227" s="11" t="str">
        <f t="shared" si="127"/>
        <v/>
      </c>
      <c r="G1227" s="11" t="str">
        <f t="shared" si="128"/>
        <v/>
      </c>
      <c r="H1227" s="12" t="str">
        <f t="shared" si="129"/>
        <v/>
      </c>
      <c r="I1227" s="12" t="str">
        <f t="shared" si="130"/>
        <v/>
      </c>
      <c r="J1227" s="12" t="str">
        <f t="shared" ca="1" si="131"/>
        <v/>
      </c>
    </row>
    <row r="1228" spans="1:10" x14ac:dyDescent="0.2">
      <c r="A1228" s="10" t="str">
        <f>IF(ISERROR(IF(A1227=nper,"",A1227+1))=TRUE,"",IF(A1227=nper,"",A1227+1))</f>
        <v/>
      </c>
      <c r="B1228" s="43" t="str">
        <f t="shared" si="132"/>
        <v/>
      </c>
      <c r="C1228" s="46" t="str">
        <f>IF(A1228="","",IF(OR(A1228=nper,payment&gt;ROUND((1+rate)*G1227,2)),ROUND((1+rate)*G1227,2),payment))</f>
        <v/>
      </c>
      <c r="D1228" s="28"/>
      <c r="E1228" s="11" t="str">
        <f t="shared" si="133"/>
        <v/>
      </c>
      <c r="F1228" s="11" t="str">
        <f t="shared" ref="F1228:F1291" si="134">IF(A1228="","",C1228-(E1228+D1228))</f>
        <v/>
      </c>
      <c r="G1228" s="11" t="str">
        <f t="shared" ref="G1228:G1291" si="135">IF(A1228="","",G1227-F1228)</f>
        <v/>
      </c>
      <c r="H1228" s="12" t="str">
        <f t="shared" ref="H1228:H1291" si="136">IF(B1228="","",MONTH(B1228))</f>
        <v/>
      </c>
      <c r="I1228" s="12" t="str">
        <f t="shared" ref="I1228:I1291" si="137">IF(B1228="","",YEAR(B1228))</f>
        <v/>
      </c>
      <c r="J1228" s="12" t="str">
        <f t="shared" ref="J1228:J1291" ca="1" si="138">IF(A1228="","",IF(B1228&lt;=TODAY(),"include","not include"))</f>
        <v/>
      </c>
    </row>
    <row r="1229" spans="1:10" x14ac:dyDescent="0.2">
      <c r="A1229" s="10" t="str">
        <f>IF(ISERROR(IF(A1228=nper,"",A1228+1))=TRUE,"",IF(A1228=nper,"",A1228+1))</f>
        <v/>
      </c>
      <c r="B1229" s="43" t="str">
        <f t="shared" si="132"/>
        <v/>
      </c>
      <c r="C1229" s="46" t="str">
        <f>IF(A1229="","",IF(OR(A1229=nper,payment&gt;ROUND((1+rate)*G1228,2)),ROUND((1+rate)*G1228,2),payment))</f>
        <v/>
      </c>
      <c r="D1229" s="28"/>
      <c r="E1229" s="11" t="str">
        <f t="shared" si="133"/>
        <v/>
      </c>
      <c r="F1229" s="11" t="str">
        <f t="shared" si="134"/>
        <v/>
      </c>
      <c r="G1229" s="11" t="str">
        <f t="shared" si="135"/>
        <v/>
      </c>
      <c r="H1229" s="12" t="str">
        <f t="shared" si="136"/>
        <v/>
      </c>
      <c r="I1229" s="12" t="str">
        <f t="shared" si="137"/>
        <v/>
      </c>
      <c r="J1229" s="12" t="str">
        <f t="shared" ca="1" si="138"/>
        <v/>
      </c>
    </row>
    <row r="1230" spans="1:10" x14ac:dyDescent="0.2">
      <c r="A1230" s="10" t="str">
        <f>IF(ISERROR(IF(A1229=nper,"",A1229+1))=TRUE,"",IF(A1229=nper,"",A1229+1))</f>
        <v/>
      </c>
      <c r="B1230" s="43" t="str">
        <f t="shared" ref="B1230:B1293" si="139">IF(A1230="","",IF($H$4="Weekly",B1229+7,IF($H$4="Bi-Weekly",B1229+14,IF($H$4="Monthly",EDATE(B1229,1),IF($H$4="Bi-Monthly",EDATE(B1229,2),IF($H$4="Quarterly",EDATE(B1229,3),IF($H$4="Semi-Annually",EDATE(B1229,6),IF($H$4="Annually",EDATE(B1229,12),IF($H$4="Semi-Monthly",DATE(YEAR(B1229),MONTH(B1229)+1,15*(DAY(B1229)&lt;&gt;15)),2)))))))))</f>
        <v/>
      </c>
      <c r="C1230" s="46" t="str">
        <f>IF(A1230="","",IF(OR(A1230=nper,payment&gt;ROUND((1+rate)*G1229,2)),ROUND((1+rate)*G1229,2),payment))</f>
        <v/>
      </c>
      <c r="D1230" s="28"/>
      <c r="E1230" s="11" t="str">
        <f t="shared" si="133"/>
        <v/>
      </c>
      <c r="F1230" s="11" t="str">
        <f t="shared" si="134"/>
        <v/>
      </c>
      <c r="G1230" s="11" t="str">
        <f t="shared" si="135"/>
        <v/>
      </c>
      <c r="H1230" s="12" t="str">
        <f t="shared" si="136"/>
        <v/>
      </c>
      <c r="I1230" s="12" t="str">
        <f t="shared" si="137"/>
        <v/>
      </c>
      <c r="J1230" s="12" t="str">
        <f t="shared" ca="1" si="138"/>
        <v/>
      </c>
    </row>
    <row r="1231" spans="1:10" x14ac:dyDescent="0.2">
      <c r="A1231" s="10" t="str">
        <f>IF(ISERROR(IF(A1230=nper,"",A1230+1))=TRUE,"",IF(A1230=nper,"",A1230+1))</f>
        <v/>
      </c>
      <c r="B1231" s="43" t="str">
        <f t="shared" si="139"/>
        <v/>
      </c>
      <c r="C1231" s="46" t="str">
        <f>IF(A1231="","",IF(OR(A1231=nper,payment&gt;ROUND((1+rate)*G1230,2)),ROUND((1+rate)*G1230,2),payment))</f>
        <v/>
      </c>
      <c r="D1231" s="28"/>
      <c r="E1231" s="11" t="str">
        <f t="shared" si="133"/>
        <v/>
      </c>
      <c r="F1231" s="11" t="str">
        <f t="shared" si="134"/>
        <v/>
      </c>
      <c r="G1231" s="11" t="str">
        <f t="shared" si="135"/>
        <v/>
      </c>
      <c r="H1231" s="12" t="str">
        <f t="shared" si="136"/>
        <v/>
      </c>
      <c r="I1231" s="12" t="str">
        <f t="shared" si="137"/>
        <v/>
      </c>
      <c r="J1231" s="12" t="str">
        <f t="shared" ca="1" si="138"/>
        <v/>
      </c>
    </row>
    <row r="1232" spans="1:10" x14ac:dyDescent="0.2">
      <c r="A1232" s="10" t="str">
        <f>IF(ISERROR(IF(A1231=nper,"",A1231+1))=TRUE,"",IF(A1231=nper,"",A1231+1))</f>
        <v/>
      </c>
      <c r="B1232" s="43" t="str">
        <f t="shared" si="139"/>
        <v/>
      </c>
      <c r="C1232" s="46" t="str">
        <f>IF(A1232="","",IF(OR(A1232=nper,payment&gt;ROUND((1+rate)*G1231,2)),ROUND((1+rate)*G1231,2),payment))</f>
        <v/>
      </c>
      <c r="D1232" s="28"/>
      <c r="E1232" s="11" t="str">
        <f t="shared" si="133"/>
        <v/>
      </c>
      <c r="F1232" s="11" t="str">
        <f t="shared" si="134"/>
        <v/>
      </c>
      <c r="G1232" s="11" t="str">
        <f t="shared" si="135"/>
        <v/>
      </c>
      <c r="H1232" s="12" t="str">
        <f t="shared" si="136"/>
        <v/>
      </c>
      <c r="I1232" s="12" t="str">
        <f t="shared" si="137"/>
        <v/>
      </c>
      <c r="J1232" s="12" t="str">
        <f t="shared" ca="1" si="138"/>
        <v/>
      </c>
    </row>
    <row r="1233" spans="1:10" x14ac:dyDescent="0.2">
      <c r="A1233" s="10" t="str">
        <f>IF(ISERROR(IF(A1232=nper,"",A1232+1))=TRUE,"",IF(A1232=nper,"",A1232+1))</f>
        <v/>
      </c>
      <c r="B1233" s="43" t="str">
        <f t="shared" si="139"/>
        <v/>
      </c>
      <c r="C1233" s="46" t="str">
        <f>IF(A1233="","",IF(OR(A1233=nper,payment&gt;ROUND((1+rate)*G1232,2)),ROUND((1+rate)*G1232,2),payment))</f>
        <v/>
      </c>
      <c r="D1233" s="28"/>
      <c r="E1233" s="11" t="str">
        <f t="shared" si="133"/>
        <v/>
      </c>
      <c r="F1233" s="11" t="str">
        <f t="shared" si="134"/>
        <v/>
      </c>
      <c r="G1233" s="11" t="str">
        <f t="shared" si="135"/>
        <v/>
      </c>
      <c r="H1233" s="12" t="str">
        <f t="shared" si="136"/>
        <v/>
      </c>
      <c r="I1233" s="12" t="str">
        <f t="shared" si="137"/>
        <v/>
      </c>
      <c r="J1233" s="12" t="str">
        <f t="shared" ca="1" si="138"/>
        <v/>
      </c>
    </row>
    <row r="1234" spans="1:10" x14ac:dyDescent="0.2">
      <c r="A1234" s="10" t="str">
        <f>IF(ISERROR(IF(A1233=nper,"",A1233+1))=TRUE,"",IF(A1233=nper,"",A1233+1))</f>
        <v/>
      </c>
      <c r="B1234" s="43" t="str">
        <f t="shared" si="139"/>
        <v/>
      </c>
      <c r="C1234" s="46" t="str">
        <f>IF(A1234="","",IF(OR(A1234=nper,payment&gt;ROUND((1+rate)*G1233,2)),ROUND((1+rate)*G1233,2),payment))</f>
        <v/>
      </c>
      <c r="D1234" s="28"/>
      <c r="E1234" s="11" t="str">
        <f t="shared" si="133"/>
        <v/>
      </c>
      <c r="F1234" s="11" t="str">
        <f t="shared" si="134"/>
        <v/>
      </c>
      <c r="G1234" s="11" t="str">
        <f t="shared" si="135"/>
        <v/>
      </c>
      <c r="H1234" s="12" t="str">
        <f t="shared" si="136"/>
        <v/>
      </c>
      <c r="I1234" s="12" t="str">
        <f t="shared" si="137"/>
        <v/>
      </c>
      <c r="J1234" s="12" t="str">
        <f t="shared" ca="1" si="138"/>
        <v/>
      </c>
    </row>
    <row r="1235" spans="1:10" x14ac:dyDescent="0.2">
      <c r="A1235" s="10" t="str">
        <f>IF(ISERROR(IF(A1234=nper,"",A1234+1))=TRUE,"",IF(A1234=nper,"",A1234+1))</f>
        <v/>
      </c>
      <c r="B1235" s="43" t="str">
        <f t="shared" si="139"/>
        <v/>
      </c>
      <c r="C1235" s="46" t="str">
        <f>IF(A1235="","",IF(OR(A1235=nper,payment&gt;ROUND((1+rate)*G1234,2)),ROUND((1+rate)*G1234,2),payment))</f>
        <v/>
      </c>
      <c r="D1235" s="28"/>
      <c r="E1235" s="11" t="str">
        <f t="shared" si="133"/>
        <v/>
      </c>
      <c r="F1235" s="11" t="str">
        <f t="shared" si="134"/>
        <v/>
      </c>
      <c r="G1235" s="11" t="str">
        <f t="shared" si="135"/>
        <v/>
      </c>
      <c r="H1235" s="12" t="str">
        <f t="shared" si="136"/>
        <v/>
      </c>
      <c r="I1235" s="12" t="str">
        <f t="shared" si="137"/>
        <v/>
      </c>
      <c r="J1235" s="12" t="str">
        <f t="shared" ca="1" si="138"/>
        <v/>
      </c>
    </row>
    <row r="1236" spans="1:10" x14ac:dyDescent="0.2">
      <c r="A1236" s="10" t="str">
        <f>IF(ISERROR(IF(A1235=nper,"",A1235+1))=TRUE,"",IF(A1235=nper,"",A1235+1))</f>
        <v/>
      </c>
      <c r="B1236" s="43" t="str">
        <f t="shared" si="139"/>
        <v/>
      </c>
      <c r="C1236" s="46" t="str">
        <f>IF(A1236="","",IF(OR(A1236=nper,payment&gt;ROUND((1+rate)*G1235,2)),ROUND((1+rate)*G1235,2),payment))</f>
        <v/>
      </c>
      <c r="D1236" s="28"/>
      <c r="E1236" s="11" t="str">
        <f t="shared" si="133"/>
        <v/>
      </c>
      <c r="F1236" s="11" t="str">
        <f t="shared" si="134"/>
        <v/>
      </c>
      <c r="G1236" s="11" t="str">
        <f t="shared" si="135"/>
        <v/>
      </c>
      <c r="H1236" s="12" t="str">
        <f t="shared" si="136"/>
        <v/>
      </c>
      <c r="I1236" s="12" t="str">
        <f t="shared" si="137"/>
        <v/>
      </c>
      <c r="J1236" s="12" t="str">
        <f t="shared" ca="1" si="138"/>
        <v/>
      </c>
    </row>
    <row r="1237" spans="1:10" x14ac:dyDescent="0.2">
      <c r="A1237" s="10" t="str">
        <f>IF(ISERROR(IF(A1236=nper,"",A1236+1))=TRUE,"",IF(A1236=nper,"",A1236+1))</f>
        <v/>
      </c>
      <c r="B1237" s="43" t="str">
        <f t="shared" si="139"/>
        <v/>
      </c>
      <c r="C1237" s="46" t="str">
        <f>IF(A1237="","",IF(OR(A1237=nper,payment&gt;ROUND((1+rate)*G1236,2)),ROUND((1+rate)*G1236,2),payment))</f>
        <v/>
      </c>
      <c r="D1237" s="28"/>
      <c r="E1237" s="11" t="str">
        <f t="shared" si="133"/>
        <v/>
      </c>
      <c r="F1237" s="11" t="str">
        <f t="shared" si="134"/>
        <v/>
      </c>
      <c r="G1237" s="11" t="str">
        <f t="shared" si="135"/>
        <v/>
      </c>
      <c r="H1237" s="12" t="str">
        <f t="shared" si="136"/>
        <v/>
      </c>
      <c r="I1237" s="12" t="str">
        <f t="shared" si="137"/>
        <v/>
      </c>
      <c r="J1237" s="12" t="str">
        <f t="shared" ca="1" si="138"/>
        <v/>
      </c>
    </row>
    <row r="1238" spans="1:10" x14ac:dyDescent="0.2">
      <c r="A1238" s="10" t="str">
        <f>IF(ISERROR(IF(A1237=nper,"",A1237+1))=TRUE,"",IF(A1237=nper,"",A1237+1))</f>
        <v/>
      </c>
      <c r="B1238" s="43" t="str">
        <f t="shared" si="139"/>
        <v/>
      </c>
      <c r="C1238" s="46" t="str">
        <f>IF(A1238="","",IF(OR(A1238=nper,payment&gt;ROUND((1+rate)*G1237,2)),ROUND((1+rate)*G1237,2),payment))</f>
        <v/>
      </c>
      <c r="D1238" s="28"/>
      <c r="E1238" s="11" t="str">
        <f t="shared" si="133"/>
        <v/>
      </c>
      <c r="F1238" s="11" t="str">
        <f t="shared" si="134"/>
        <v/>
      </c>
      <c r="G1238" s="11" t="str">
        <f t="shared" si="135"/>
        <v/>
      </c>
      <c r="H1238" s="12" t="str">
        <f t="shared" si="136"/>
        <v/>
      </c>
      <c r="I1238" s="12" t="str">
        <f t="shared" si="137"/>
        <v/>
      </c>
      <c r="J1238" s="12" t="str">
        <f t="shared" ca="1" si="138"/>
        <v/>
      </c>
    </row>
    <row r="1239" spans="1:10" x14ac:dyDescent="0.2">
      <c r="A1239" s="10" t="str">
        <f>IF(ISERROR(IF(A1238=nper,"",A1238+1))=TRUE,"",IF(A1238=nper,"",A1238+1))</f>
        <v/>
      </c>
      <c r="B1239" s="43" t="str">
        <f t="shared" si="139"/>
        <v/>
      </c>
      <c r="C1239" s="46" t="str">
        <f>IF(A1239="","",IF(OR(A1239=nper,payment&gt;ROUND((1+rate)*G1238,2)),ROUND((1+rate)*G1238,2),payment))</f>
        <v/>
      </c>
      <c r="D1239" s="28"/>
      <c r="E1239" s="11" t="str">
        <f t="shared" si="133"/>
        <v/>
      </c>
      <c r="F1239" s="11" t="str">
        <f t="shared" si="134"/>
        <v/>
      </c>
      <c r="G1239" s="11" t="str">
        <f t="shared" si="135"/>
        <v/>
      </c>
      <c r="H1239" s="12" t="str">
        <f t="shared" si="136"/>
        <v/>
      </c>
      <c r="I1239" s="12" t="str">
        <f t="shared" si="137"/>
        <v/>
      </c>
      <c r="J1239" s="12" t="str">
        <f t="shared" ca="1" si="138"/>
        <v/>
      </c>
    </row>
    <row r="1240" spans="1:10" x14ac:dyDescent="0.2">
      <c r="A1240" s="10" t="str">
        <f>IF(ISERROR(IF(A1239=nper,"",A1239+1))=TRUE,"",IF(A1239=nper,"",A1239+1))</f>
        <v/>
      </c>
      <c r="B1240" s="43" t="str">
        <f t="shared" si="139"/>
        <v/>
      </c>
      <c r="C1240" s="46" t="str">
        <f>IF(A1240="","",IF(OR(A1240=nper,payment&gt;ROUND((1+rate)*G1239,2)),ROUND((1+rate)*G1239,2),payment))</f>
        <v/>
      </c>
      <c r="D1240" s="28"/>
      <c r="E1240" s="11" t="str">
        <f t="shared" si="133"/>
        <v/>
      </c>
      <c r="F1240" s="11" t="str">
        <f t="shared" si="134"/>
        <v/>
      </c>
      <c r="G1240" s="11" t="str">
        <f t="shared" si="135"/>
        <v/>
      </c>
      <c r="H1240" s="12" t="str">
        <f t="shared" si="136"/>
        <v/>
      </c>
      <c r="I1240" s="12" t="str">
        <f t="shared" si="137"/>
        <v/>
      </c>
      <c r="J1240" s="12" t="str">
        <f t="shared" ca="1" si="138"/>
        <v/>
      </c>
    </row>
    <row r="1241" spans="1:10" x14ac:dyDescent="0.2">
      <c r="A1241" s="10" t="str">
        <f>IF(ISERROR(IF(A1240=nper,"",A1240+1))=TRUE,"",IF(A1240=nper,"",A1240+1))</f>
        <v/>
      </c>
      <c r="B1241" s="43" t="str">
        <f t="shared" si="139"/>
        <v/>
      </c>
      <c r="C1241" s="46" t="str">
        <f>IF(A1241="","",IF(OR(A1241=nper,payment&gt;ROUND((1+rate)*G1240,2)),ROUND((1+rate)*G1240,2),payment))</f>
        <v/>
      </c>
      <c r="D1241" s="28"/>
      <c r="E1241" s="11" t="str">
        <f t="shared" si="133"/>
        <v/>
      </c>
      <c r="F1241" s="11" t="str">
        <f t="shared" si="134"/>
        <v/>
      </c>
      <c r="G1241" s="11" t="str">
        <f t="shared" si="135"/>
        <v/>
      </c>
      <c r="H1241" s="12" t="str">
        <f t="shared" si="136"/>
        <v/>
      </c>
      <c r="I1241" s="12" t="str">
        <f t="shared" si="137"/>
        <v/>
      </c>
      <c r="J1241" s="12" t="str">
        <f t="shared" ca="1" si="138"/>
        <v/>
      </c>
    </row>
    <row r="1242" spans="1:10" x14ac:dyDescent="0.2">
      <c r="A1242" s="10" t="str">
        <f>IF(ISERROR(IF(A1241=nper,"",A1241+1))=TRUE,"",IF(A1241=nper,"",A1241+1))</f>
        <v/>
      </c>
      <c r="B1242" s="43" t="str">
        <f t="shared" si="139"/>
        <v/>
      </c>
      <c r="C1242" s="46" t="str">
        <f>IF(A1242="","",IF(OR(A1242=nper,payment&gt;ROUND((1+rate)*G1241,2)),ROUND((1+rate)*G1241,2),payment))</f>
        <v/>
      </c>
      <c r="D1242" s="28"/>
      <c r="E1242" s="11" t="str">
        <f t="shared" si="133"/>
        <v/>
      </c>
      <c r="F1242" s="11" t="str">
        <f t="shared" si="134"/>
        <v/>
      </c>
      <c r="G1242" s="11" t="str">
        <f t="shared" si="135"/>
        <v/>
      </c>
      <c r="H1242" s="12" t="str">
        <f t="shared" si="136"/>
        <v/>
      </c>
      <c r="I1242" s="12" t="str">
        <f t="shared" si="137"/>
        <v/>
      </c>
      <c r="J1242" s="12" t="str">
        <f t="shared" ca="1" si="138"/>
        <v/>
      </c>
    </row>
    <row r="1243" spans="1:10" x14ac:dyDescent="0.2">
      <c r="A1243" s="10" t="str">
        <f>IF(ISERROR(IF(A1242=nper,"",A1242+1))=TRUE,"",IF(A1242=nper,"",A1242+1))</f>
        <v/>
      </c>
      <c r="B1243" s="43" t="str">
        <f t="shared" si="139"/>
        <v/>
      </c>
      <c r="C1243" s="46" t="str">
        <f>IF(A1243="","",IF(OR(A1243=nper,payment&gt;ROUND((1+rate)*G1242,2)),ROUND((1+rate)*G1242,2),payment))</f>
        <v/>
      </c>
      <c r="D1243" s="28"/>
      <c r="E1243" s="11" t="str">
        <f t="shared" si="133"/>
        <v/>
      </c>
      <c r="F1243" s="11" t="str">
        <f t="shared" si="134"/>
        <v/>
      </c>
      <c r="G1243" s="11" t="str">
        <f t="shared" si="135"/>
        <v/>
      </c>
      <c r="H1243" s="12" t="str">
        <f t="shared" si="136"/>
        <v/>
      </c>
      <c r="I1243" s="12" t="str">
        <f t="shared" si="137"/>
        <v/>
      </c>
      <c r="J1243" s="12" t="str">
        <f t="shared" ca="1" si="138"/>
        <v/>
      </c>
    </row>
    <row r="1244" spans="1:10" x14ac:dyDescent="0.2">
      <c r="A1244" s="10" t="str">
        <f>IF(ISERROR(IF(A1243=nper,"",A1243+1))=TRUE,"",IF(A1243=nper,"",A1243+1))</f>
        <v/>
      </c>
      <c r="B1244" s="43" t="str">
        <f t="shared" si="139"/>
        <v/>
      </c>
      <c r="C1244" s="46" t="str">
        <f>IF(A1244="","",IF(OR(A1244=nper,payment&gt;ROUND((1+rate)*G1243,2)),ROUND((1+rate)*G1243,2),payment))</f>
        <v/>
      </c>
      <c r="D1244" s="28"/>
      <c r="E1244" s="11" t="str">
        <f t="shared" si="133"/>
        <v/>
      </c>
      <c r="F1244" s="11" t="str">
        <f t="shared" si="134"/>
        <v/>
      </c>
      <c r="G1244" s="11" t="str">
        <f t="shared" si="135"/>
        <v/>
      </c>
      <c r="H1244" s="12" t="str">
        <f t="shared" si="136"/>
        <v/>
      </c>
      <c r="I1244" s="12" t="str">
        <f t="shared" si="137"/>
        <v/>
      </c>
      <c r="J1244" s="12" t="str">
        <f t="shared" ca="1" si="138"/>
        <v/>
      </c>
    </row>
    <row r="1245" spans="1:10" x14ac:dyDescent="0.2">
      <c r="A1245" s="10" t="str">
        <f>IF(ISERROR(IF(A1244=nper,"",A1244+1))=TRUE,"",IF(A1244=nper,"",A1244+1))</f>
        <v/>
      </c>
      <c r="B1245" s="43" t="str">
        <f t="shared" si="139"/>
        <v/>
      </c>
      <c r="C1245" s="46" t="str">
        <f>IF(A1245="","",IF(OR(A1245=nper,payment&gt;ROUND((1+rate)*G1244,2)),ROUND((1+rate)*G1244,2),payment))</f>
        <v/>
      </c>
      <c r="D1245" s="28"/>
      <c r="E1245" s="11" t="str">
        <f t="shared" si="133"/>
        <v/>
      </c>
      <c r="F1245" s="11" t="str">
        <f t="shared" si="134"/>
        <v/>
      </c>
      <c r="G1245" s="11" t="str">
        <f t="shared" si="135"/>
        <v/>
      </c>
      <c r="H1245" s="12" t="str">
        <f t="shared" si="136"/>
        <v/>
      </c>
      <c r="I1245" s="12" t="str">
        <f t="shared" si="137"/>
        <v/>
      </c>
      <c r="J1245" s="12" t="str">
        <f t="shared" ca="1" si="138"/>
        <v/>
      </c>
    </row>
    <row r="1246" spans="1:10" x14ac:dyDescent="0.2">
      <c r="A1246" s="10" t="str">
        <f>IF(ISERROR(IF(A1245=nper,"",A1245+1))=TRUE,"",IF(A1245=nper,"",A1245+1))</f>
        <v/>
      </c>
      <c r="B1246" s="43" t="str">
        <f t="shared" si="139"/>
        <v/>
      </c>
      <c r="C1246" s="46" t="str">
        <f>IF(A1246="","",IF(OR(A1246=nper,payment&gt;ROUND((1+rate)*G1245,2)),ROUND((1+rate)*G1245,2),payment))</f>
        <v/>
      </c>
      <c r="D1246" s="28"/>
      <c r="E1246" s="11" t="str">
        <f t="shared" si="133"/>
        <v/>
      </c>
      <c r="F1246" s="11" t="str">
        <f t="shared" si="134"/>
        <v/>
      </c>
      <c r="G1246" s="11" t="str">
        <f t="shared" si="135"/>
        <v/>
      </c>
      <c r="H1246" s="12" t="str">
        <f t="shared" si="136"/>
        <v/>
      </c>
      <c r="I1246" s="12" t="str">
        <f t="shared" si="137"/>
        <v/>
      </c>
      <c r="J1246" s="12" t="str">
        <f t="shared" ca="1" si="138"/>
        <v/>
      </c>
    </row>
    <row r="1247" spans="1:10" x14ac:dyDescent="0.2">
      <c r="A1247" s="10" t="str">
        <f>IF(ISERROR(IF(A1246=nper,"",A1246+1))=TRUE,"",IF(A1246=nper,"",A1246+1))</f>
        <v/>
      </c>
      <c r="B1247" s="43" t="str">
        <f t="shared" si="139"/>
        <v/>
      </c>
      <c r="C1247" s="46" t="str">
        <f>IF(A1247="","",IF(OR(A1247=nper,payment&gt;ROUND((1+rate)*G1246,2)),ROUND((1+rate)*G1246,2),payment))</f>
        <v/>
      </c>
      <c r="D1247" s="28"/>
      <c r="E1247" s="11" t="str">
        <f t="shared" si="133"/>
        <v/>
      </c>
      <c r="F1247" s="11" t="str">
        <f t="shared" si="134"/>
        <v/>
      </c>
      <c r="G1247" s="11" t="str">
        <f t="shared" si="135"/>
        <v/>
      </c>
      <c r="H1247" s="12" t="str">
        <f t="shared" si="136"/>
        <v/>
      </c>
      <c r="I1247" s="12" t="str">
        <f t="shared" si="137"/>
        <v/>
      </c>
      <c r="J1247" s="12" t="str">
        <f t="shared" ca="1" si="138"/>
        <v/>
      </c>
    </row>
    <row r="1248" spans="1:10" x14ac:dyDescent="0.2">
      <c r="A1248" s="10" t="str">
        <f>IF(ISERROR(IF(A1247=nper,"",A1247+1))=TRUE,"",IF(A1247=nper,"",A1247+1))</f>
        <v/>
      </c>
      <c r="B1248" s="43" t="str">
        <f t="shared" si="139"/>
        <v/>
      </c>
      <c r="C1248" s="46" t="str">
        <f>IF(A1248="","",IF(OR(A1248=nper,payment&gt;ROUND((1+rate)*G1247,2)),ROUND((1+rate)*G1247,2),payment))</f>
        <v/>
      </c>
      <c r="D1248" s="28"/>
      <c r="E1248" s="11" t="str">
        <f t="shared" si="133"/>
        <v/>
      </c>
      <c r="F1248" s="11" t="str">
        <f t="shared" si="134"/>
        <v/>
      </c>
      <c r="G1248" s="11" t="str">
        <f t="shared" si="135"/>
        <v/>
      </c>
      <c r="H1248" s="12" t="str">
        <f t="shared" si="136"/>
        <v/>
      </c>
      <c r="I1248" s="12" t="str">
        <f t="shared" si="137"/>
        <v/>
      </c>
      <c r="J1248" s="12" t="str">
        <f t="shared" ca="1" si="138"/>
        <v/>
      </c>
    </row>
    <row r="1249" spans="1:10" x14ac:dyDescent="0.2">
      <c r="A1249" s="10" t="str">
        <f>IF(ISERROR(IF(A1248=nper,"",A1248+1))=TRUE,"",IF(A1248=nper,"",A1248+1))</f>
        <v/>
      </c>
      <c r="B1249" s="43" t="str">
        <f t="shared" si="139"/>
        <v/>
      </c>
      <c r="C1249" s="46" t="str">
        <f>IF(A1249="","",IF(OR(A1249=nper,payment&gt;ROUND((1+rate)*G1248,2)),ROUND((1+rate)*G1248,2),payment))</f>
        <v/>
      </c>
      <c r="D1249" s="28"/>
      <c r="E1249" s="11" t="str">
        <f t="shared" si="133"/>
        <v/>
      </c>
      <c r="F1249" s="11" t="str">
        <f t="shared" si="134"/>
        <v/>
      </c>
      <c r="G1249" s="11" t="str">
        <f t="shared" si="135"/>
        <v/>
      </c>
      <c r="H1249" s="12" t="str">
        <f t="shared" si="136"/>
        <v/>
      </c>
      <c r="I1249" s="12" t="str">
        <f t="shared" si="137"/>
        <v/>
      </c>
      <c r="J1249" s="12" t="str">
        <f t="shared" ca="1" si="138"/>
        <v/>
      </c>
    </row>
    <row r="1250" spans="1:10" x14ac:dyDescent="0.2">
      <c r="A1250" s="10" t="str">
        <f>IF(ISERROR(IF(A1249=nper,"",A1249+1))=TRUE,"",IF(A1249=nper,"",A1249+1))</f>
        <v/>
      </c>
      <c r="B1250" s="43" t="str">
        <f t="shared" si="139"/>
        <v/>
      </c>
      <c r="C1250" s="46" t="str">
        <f>IF(A1250="","",IF(OR(A1250=nper,payment&gt;ROUND((1+rate)*G1249,2)),ROUND((1+rate)*G1249,2),payment))</f>
        <v/>
      </c>
      <c r="D1250" s="28"/>
      <c r="E1250" s="11" t="str">
        <f t="shared" si="133"/>
        <v/>
      </c>
      <c r="F1250" s="11" t="str">
        <f t="shared" si="134"/>
        <v/>
      </c>
      <c r="G1250" s="11" t="str">
        <f t="shared" si="135"/>
        <v/>
      </c>
      <c r="H1250" s="12" t="str">
        <f t="shared" si="136"/>
        <v/>
      </c>
      <c r="I1250" s="12" t="str">
        <f t="shared" si="137"/>
        <v/>
      </c>
      <c r="J1250" s="12" t="str">
        <f t="shared" ca="1" si="138"/>
        <v/>
      </c>
    </row>
    <row r="1251" spans="1:10" x14ac:dyDescent="0.2">
      <c r="A1251" s="10" t="str">
        <f>IF(ISERROR(IF(A1250=nper,"",A1250+1))=TRUE,"",IF(A1250=nper,"",A1250+1))</f>
        <v/>
      </c>
      <c r="B1251" s="43" t="str">
        <f t="shared" si="139"/>
        <v/>
      </c>
      <c r="C1251" s="46" t="str">
        <f>IF(A1251="","",IF(OR(A1251=nper,payment&gt;ROUND((1+rate)*G1250,2)),ROUND((1+rate)*G1250,2),payment))</f>
        <v/>
      </c>
      <c r="D1251" s="28"/>
      <c r="E1251" s="11" t="str">
        <f t="shared" si="133"/>
        <v/>
      </c>
      <c r="F1251" s="11" t="str">
        <f t="shared" si="134"/>
        <v/>
      </c>
      <c r="G1251" s="11" t="str">
        <f t="shared" si="135"/>
        <v/>
      </c>
      <c r="H1251" s="12" t="str">
        <f t="shared" si="136"/>
        <v/>
      </c>
      <c r="I1251" s="12" t="str">
        <f t="shared" si="137"/>
        <v/>
      </c>
      <c r="J1251" s="12" t="str">
        <f t="shared" ca="1" si="138"/>
        <v/>
      </c>
    </row>
    <row r="1252" spans="1:10" x14ac:dyDescent="0.2">
      <c r="A1252" s="10" t="str">
        <f>IF(ISERROR(IF(A1251=nper,"",A1251+1))=TRUE,"",IF(A1251=nper,"",A1251+1))</f>
        <v/>
      </c>
      <c r="B1252" s="43" t="str">
        <f t="shared" si="139"/>
        <v/>
      </c>
      <c r="C1252" s="46" t="str">
        <f>IF(A1252="","",IF(OR(A1252=nper,payment&gt;ROUND((1+rate)*G1251,2)),ROUND((1+rate)*G1251,2),payment))</f>
        <v/>
      </c>
      <c r="D1252" s="28"/>
      <c r="E1252" s="11" t="str">
        <f t="shared" si="133"/>
        <v/>
      </c>
      <c r="F1252" s="11" t="str">
        <f t="shared" si="134"/>
        <v/>
      </c>
      <c r="G1252" s="11" t="str">
        <f t="shared" si="135"/>
        <v/>
      </c>
      <c r="H1252" s="12" t="str">
        <f t="shared" si="136"/>
        <v/>
      </c>
      <c r="I1252" s="12" t="str">
        <f t="shared" si="137"/>
        <v/>
      </c>
      <c r="J1252" s="12" t="str">
        <f t="shared" ca="1" si="138"/>
        <v/>
      </c>
    </row>
    <row r="1253" spans="1:10" x14ac:dyDescent="0.2">
      <c r="A1253" s="10" t="str">
        <f>IF(ISERROR(IF(A1252=nper,"",A1252+1))=TRUE,"",IF(A1252=nper,"",A1252+1))</f>
        <v/>
      </c>
      <c r="B1253" s="43" t="str">
        <f t="shared" si="139"/>
        <v/>
      </c>
      <c r="C1253" s="46" t="str">
        <f>IF(A1253="","",IF(OR(A1253=nper,payment&gt;ROUND((1+rate)*G1252,2)),ROUND((1+rate)*G1252,2),payment))</f>
        <v/>
      </c>
      <c r="D1253" s="28"/>
      <c r="E1253" s="11" t="str">
        <f t="shared" si="133"/>
        <v/>
      </c>
      <c r="F1253" s="11" t="str">
        <f t="shared" si="134"/>
        <v/>
      </c>
      <c r="G1253" s="11" t="str">
        <f t="shared" si="135"/>
        <v/>
      </c>
      <c r="H1253" s="12" t="str">
        <f t="shared" si="136"/>
        <v/>
      </c>
      <c r="I1253" s="12" t="str">
        <f t="shared" si="137"/>
        <v/>
      </c>
      <c r="J1253" s="12" t="str">
        <f t="shared" ca="1" si="138"/>
        <v/>
      </c>
    </row>
    <row r="1254" spans="1:10" x14ac:dyDescent="0.2">
      <c r="A1254" s="10" t="str">
        <f>IF(ISERROR(IF(A1253=nper,"",A1253+1))=TRUE,"",IF(A1253=nper,"",A1253+1))</f>
        <v/>
      </c>
      <c r="B1254" s="43" t="str">
        <f t="shared" si="139"/>
        <v/>
      </c>
      <c r="C1254" s="46" t="str">
        <f>IF(A1254="","",IF(OR(A1254=nper,payment&gt;ROUND((1+rate)*G1253,2)),ROUND((1+rate)*G1253,2),payment))</f>
        <v/>
      </c>
      <c r="D1254" s="28"/>
      <c r="E1254" s="11" t="str">
        <f t="shared" si="133"/>
        <v/>
      </c>
      <c r="F1254" s="11" t="str">
        <f t="shared" si="134"/>
        <v/>
      </c>
      <c r="G1254" s="11" t="str">
        <f t="shared" si="135"/>
        <v/>
      </c>
      <c r="H1254" s="12" t="str">
        <f t="shared" si="136"/>
        <v/>
      </c>
      <c r="I1254" s="12" t="str">
        <f t="shared" si="137"/>
        <v/>
      </c>
      <c r="J1254" s="12" t="str">
        <f t="shared" ca="1" si="138"/>
        <v/>
      </c>
    </row>
    <row r="1255" spans="1:10" x14ac:dyDescent="0.2">
      <c r="A1255" s="10" t="str">
        <f>IF(ISERROR(IF(A1254=nper,"",A1254+1))=TRUE,"",IF(A1254=nper,"",A1254+1))</f>
        <v/>
      </c>
      <c r="B1255" s="43" t="str">
        <f t="shared" si="139"/>
        <v/>
      </c>
      <c r="C1255" s="46" t="str">
        <f>IF(A1255="","",IF(OR(A1255=nper,payment&gt;ROUND((1+rate)*G1254,2)),ROUND((1+rate)*G1254,2),payment))</f>
        <v/>
      </c>
      <c r="D1255" s="28"/>
      <c r="E1255" s="11" t="str">
        <f t="shared" si="133"/>
        <v/>
      </c>
      <c r="F1255" s="11" t="str">
        <f t="shared" si="134"/>
        <v/>
      </c>
      <c r="G1255" s="11" t="str">
        <f t="shared" si="135"/>
        <v/>
      </c>
      <c r="H1255" s="12" t="str">
        <f t="shared" si="136"/>
        <v/>
      </c>
      <c r="I1255" s="12" t="str">
        <f t="shared" si="137"/>
        <v/>
      </c>
      <c r="J1255" s="12" t="str">
        <f t="shared" ca="1" si="138"/>
        <v/>
      </c>
    </row>
    <row r="1256" spans="1:10" x14ac:dyDescent="0.2">
      <c r="A1256" s="10" t="str">
        <f>IF(ISERROR(IF(A1255=nper,"",A1255+1))=TRUE,"",IF(A1255=nper,"",A1255+1))</f>
        <v/>
      </c>
      <c r="B1256" s="43" t="str">
        <f t="shared" si="139"/>
        <v/>
      </c>
      <c r="C1256" s="46" t="str">
        <f>IF(A1256="","",IF(OR(A1256=nper,payment&gt;ROUND((1+rate)*G1255,2)),ROUND((1+rate)*G1255,2),payment))</f>
        <v/>
      </c>
      <c r="D1256" s="28"/>
      <c r="E1256" s="11" t="str">
        <f t="shared" si="133"/>
        <v/>
      </c>
      <c r="F1256" s="11" t="str">
        <f t="shared" si="134"/>
        <v/>
      </c>
      <c r="G1256" s="11" t="str">
        <f t="shared" si="135"/>
        <v/>
      </c>
      <c r="H1256" s="12" t="str">
        <f t="shared" si="136"/>
        <v/>
      </c>
      <c r="I1256" s="12" t="str">
        <f t="shared" si="137"/>
        <v/>
      </c>
      <c r="J1256" s="12" t="str">
        <f t="shared" ca="1" si="138"/>
        <v/>
      </c>
    </row>
    <row r="1257" spans="1:10" x14ac:dyDescent="0.2">
      <c r="A1257" s="10" t="str">
        <f>IF(ISERROR(IF(A1256=nper,"",A1256+1))=TRUE,"",IF(A1256=nper,"",A1256+1))</f>
        <v/>
      </c>
      <c r="B1257" s="43" t="str">
        <f t="shared" si="139"/>
        <v/>
      </c>
      <c r="C1257" s="46" t="str">
        <f>IF(A1257="","",IF(OR(A1257=nper,payment&gt;ROUND((1+rate)*G1256,2)),ROUND((1+rate)*G1256,2),payment))</f>
        <v/>
      </c>
      <c r="D1257" s="28"/>
      <c r="E1257" s="11" t="str">
        <f t="shared" si="133"/>
        <v/>
      </c>
      <c r="F1257" s="11" t="str">
        <f t="shared" si="134"/>
        <v/>
      </c>
      <c r="G1257" s="11" t="str">
        <f t="shared" si="135"/>
        <v/>
      </c>
      <c r="H1257" s="12" t="str">
        <f t="shared" si="136"/>
        <v/>
      </c>
      <c r="I1257" s="12" t="str">
        <f t="shared" si="137"/>
        <v/>
      </c>
      <c r="J1257" s="12" t="str">
        <f t="shared" ca="1" si="138"/>
        <v/>
      </c>
    </row>
    <row r="1258" spans="1:10" x14ac:dyDescent="0.2">
      <c r="A1258" s="10" t="str">
        <f>IF(ISERROR(IF(A1257=nper,"",A1257+1))=TRUE,"",IF(A1257=nper,"",A1257+1))</f>
        <v/>
      </c>
      <c r="B1258" s="43" t="str">
        <f t="shared" si="139"/>
        <v/>
      </c>
      <c r="C1258" s="46" t="str">
        <f>IF(A1258="","",IF(OR(A1258=nper,payment&gt;ROUND((1+rate)*G1257,2)),ROUND((1+rate)*G1257,2),payment))</f>
        <v/>
      </c>
      <c r="D1258" s="28"/>
      <c r="E1258" s="11" t="str">
        <f t="shared" si="133"/>
        <v/>
      </c>
      <c r="F1258" s="11" t="str">
        <f t="shared" si="134"/>
        <v/>
      </c>
      <c r="G1258" s="11" t="str">
        <f t="shared" si="135"/>
        <v/>
      </c>
      <c r="H1258" s="12" t="str">
        <f t="shared" si="136"/>
        <v/>
      </c>
      <c r="I1258" s="12" t="str">
        <f t="shared" si="137"/>
        <v/>
      </c>
      <c r="J1258" s="12" t="str">
        <f t="shared" ca="1" si="138"/>
        <v/>
      </c>
    </row>
    <row r="1259" spans="1:10" x14ac:dyDescent="0.2">
      <c r="A1259" s="10" t="str">
        <f>IF(ISERROR(IF(A1258=nper,"",A1258+1))=TRUE,"",IF(A1258=nper,"",A1258+1))</f>
        <v/>
      </c>
      <c r="B1259" s="43" t="str">
        <f t="shared" si="139"/>
        <v/>
      </c>
      <c r="C1259" s="46" t="str">
        <f>IF(A1259="","",IF(OR(A1259=nper,payment&gt;ROUND((1+rate)*G1258,2)),ROUND((1+rate)*G1258,2),payment))</f>
        <v/>
      </c>
      <c r="D1259" s="28"/>
      <c r="E1259" s="11" t="str">
        <f t="shared" si="133"/>
        <v/>
      </c>
      <c r="F1259" s="11" t="str">
        <f t="shared" si="134"/>
        <v/>
      </c>
      <c r="G1259" s="11" t="str">
        <f t="shared" si="135"/>
        <v/>
      </c>
      <c r="H1259" s="12" t="str">
        <f t="shared" si="136"/>
        <v/>
      </c>
      <c r="I1259" s="12" t="str">
        <f t="shared" si="137"/>
        <v/>
      </c>
      <c r="J1259" s="12" t="str">
        <f t="shared" ca="1" si="138"/>
        <v/>
      </c>
    </row>
    <row r="1260" spans="1:10" x14ac:dyDescent="0.2">
      <c r="A1260" s="10" t="str">
        <f>IF(ISERROR(IF(A1259=nper,"",A1259+1))=TRUE,"",IF(A1259=nper,"",A1259+1))</f>
        <v/>
      </c>
      <c r="B1260" s="43" t="str">
        <f t="shared" si="139"/>
        <v/>
      </c>
      <c r="C1260" s="46" t="str">
        <f>IF(A1260="","",IF(OR(A1260=nper,payment&gt;ROUND((1+rate)*G1259,2)),ROUND((1+rate)*G1259,2),payment))</f>
        <v/>
      </c>
      <c r="D1260" s="28"/>
      <c r="E1260" s="11" t="str">
        <f t="shared" si="133"/>
        <v/>
      </c>
      <c r="F1260" s="11" t="str">
        <f t="shared" si="134"/>
        <v/>
      </c>
      <c r="G1260" s="11" t="str">
        <f t="shared" si="135"/>
        <v/>
      </c>
      <c r="H1260" s="12" t="str">
        <f t="shared" si="136"/>
        <v/>
      </c>
      <c r="I1260" s="12" t="str">
        <f t="shared" si="137"/>
        <v/>
      </c>
      <c r="J1260" s="12" t="str">
        <f t="shared" ca="1" si="138"/>
        <v/>
      </c>
    </row>
    <row r="1261" spans="1:10" x14ac:dyDescent="0.2">
      <c r="A1261" s="10" t="str">
        <f>IF(ISERROR(IF(A1260=nper,"",A1260+1))=TRUE,"",IF(A1260=nper,"",A1260+1))</f>
        <v/>
      </c>
      <c r="B1261" s="43" t="str">
        <f t="shared" si="139"/>
        <v/>
      </c>
      <c r="C1261" s="46" t="str">
        <f>IF(A1261="","",IF(OR(A1261=nper,payment&gt;ROUND((1+rate)*G1260,2)),ROUND((1+rate)*G1260,2),payment))</f>
        <v/>
      </c>
      <c r="D1261" s="28"/>
      <c r="E1261" s="11" t="str">
        <f t="shared" si="133"/>
        <v/>
      </c>
      <c r="F1261" s="11" t="str">
        <f t="shared" si="134"/>
        <v/>
      </c>
      <c r="G1261" s="11" t="str">
        <f t="shared" si="135"/>
        <v/>
      </c>
      <c r="H1261" s="12" t="str">
        <f t="shared" si="136"/>
        <v/>
      </c>
      <c r="I1261" s="12" t="str">
        <f t="shared" si="137"/>
        <v/>
      </c>
      <c r="J1261" s="12" t="str">
        <f t="shared" ca="1" si="138"/>
        <v/>
      </c>
    </row>
    <row r="1262" spans="1:10" x14ac:dyDescent="0.2">
      <c r="A1262" s="10" t="str">
        <f>IF(ISERROR(IF(A1261=nper,"",A1261+1))=TRUE,"",IF(A1261=nper,"",A1261+1))</f>
        <v/>
      </c>
      <c r="B1262" s="43" t="str">
        <f t="shared" si="139"/>
        <v/>
      </c>
      <c r="C1262" s="46" t="str">
        <f>IF(A1262="","",IF(OR(A1262=nper,payment&gt;ROUND((1+rate)*G1261,2)),ROUND((1+rate)*G1261,2),payment))</f>
        <v/>
      </c>
      <c r="D1262" s="28"/>
      <c r="E1262" s="11" t="str">
        <f t="shared" si="133"/>
        <v/>
      </c>
      <c r="F1262" s="11" t="str">
        <f t="shared" si="134"/>
        <v/>
      </c>
      <c r="G1262" s="11" t="str">
        <f t="shared" si="135"/>
        <v/>
      </c>
      <c r="H1262" s="12" t="str">
        <f t="shared" si="136"/>
        <v/>
      </c>
      <c r="I1262" s="12" t="str">
        <f t="shared" si="137"/>
        <v/>
      </c>
      <c r="J1262" s="12" t="str">
        <f t="shared" ca="1" si="138"/>
        <v/>
      </c>
    </row>
    <row r="1263" spans="1:10" x14ac:dyDescent="0.2">
      <c r="A1263" s="10" t="str">
        <f>IF(ISERROR(IF(A1262=nper,"",A1262+1))=TRUE,"",IF(A1262=nper,"",A1262+1))</f>
        <v/>
      </c>
      <c r="B1263" s="43" t="str">
        <f t="shared" si="139"/>
        <v/>
      </c>
      <c r="C1263" s="46" t="str">
        <f>IF(A1263="","",IF(OR(A1263=nper,payment&gt;ROUND((1+rate)*G1262,2)),ROUND((1+rate)*G1262,2),payment))</f>
        <v/>
      </c>
      <c r="D1263" s="28"/>
      <c r="E1263" s="11" t="str">
        <f t="shared" si="133"/>
        <v/>
      </c>
      <c r="F1263" s="11" t="str">
        <f t="shared" si="134"/>
        <v/>
      </c>
      <c r="G1263" s="11" t="str">
        <f t="shared" si="135"/>
        <v/>
      </c>
      <c r="H1263" s="12" t="str">
        <f t="shared" si="136"/>
        <v/>
      </c>
      <c r="I1263" s="12" t="str">
        <f t="shared" si="137"/>
        <v/>
      </c>
      <c r="J1263" s="12" t="str">
        <f t="shared" ca="1" si="138"/>
        <v/>
      </c>
    </row>
    <row r="1264" spans="1:10" x14ac:dyDescent="0.2">
      <c r="A1264" s="10" t="str">
        <f>IF(ISERROR(IF(A1263=nper,"",A1263+1))=TRUE,"",IF(A1263=nper,"",A1263+1))</f>
        <v/>
      </c>
      <c r="B1264" s="43" t="str">
        <f t="shared" si="139"/>
        <v/>
      </c>
      <c r="C1264" s="46" t="str">
        <f>IF(A1264="","",IF(OR(A1264=nper,payment&gt;ROUND((1+rate)*G1263,2)),ROUND((1+rate)*G1263,2),payment))</f>
        <v/>
      </c>
      <c r="D1264" s="28"/>
      <c r="E1264" s="11" t="str">
        <f t="shared" si="133"/>
        <v/>
      </c>
      <c r="F1264" s="11" t="str">
        <f t="shared" si="134"/>
        <v/>
      </c>
      <c r="G1264" s="11" t="str">
        <f t="shared" si="135"/>
        <v/>
      </c>
      <c r="H1264" s="12" t="str">
        <f t="shared" si="136"/>
        <v/>
      </c>
      <c r="I1264" s="12" t="str">
        <f t="shared" si="137"/>
        <v/>
      </c>
      <c r="J1264" s="12" t="str">
        <f t="shared" ca="1" si="138"/>
        <v/>
      </c>
    </row>
    <row r="1265" spans="1:10" x14ac:dyDescent="0.2">
      <c r="A1265" s="10" t="str">
        <f>IF(ISERROR(IF(A1264=nper,"",A1264+1))=TRUE,"",IF(A1264=nper,"",A1264+1))</f>
        <v/>
      </c>
      <c r="B1265" s="43" t="str">
        <f t="shared" si="139"/>
        <v/>
      </c>
      <c r="C1265" s="46" t="str">
        <f>IF(A1265="","",IF(OR(A1265=nper,payment&gt;ROUND((1+rate)*G1264,2)),ROUND((1+rate)*G1264,2),payment))</f>
        <v/>
      </c>
      <c r="D1265" s="28"/>
      <c r="E1265" s="11" t="str">
        <f t="shared" si="133"/>
        <v/>
      </c>
      <c r="F1265" s="11" t="str">
        <f t="shared" si="134"/>
        <v/>
      </c>
      <c r="G1265" s="11" t="str">
        <f t="shared" si="135"/>
        <v/>
      </c>
      <c r="H1265" s="12" t="str">
        <f t="shared" si="136"/>
        <v/>
      </c>
      <c r="I1265" s="12" t="str">
        <f t="shared" si="137"/>
        <v/>
      </c>
      <c r="J1265" s="12" t="str">
        <f t="shared" ca="1" si="138"/>
        <v/>
      </c>
    </row>
    <row r="1266" spans="1:10" x14ac:dyDescent="0.2">
      <c r="A1266" s="10" t="str">
        <f>IF(ISERROR(IF(A1265=nper,"",A1265+1))=TRUE,"",IF(A1265=nper,"",A1265+1))</f>
        <v/>
      </c>
      <c r="B1266" s="43" t="str">
        <f t="shared" si="139"/>
        <v/>
      </c>
      <c r="C1266" s="46" t="str">
        <f>IF(A1266="","",IF(OR(A1266=nper,payment&gt;ROUND((1+rate)*G1265,2)),ROUND((1+rate)*G1265,2),payment))</f>
        <v/>
      </c>
      <c r="D1266" s="28"/>
      <c r="E1266" s="11" t="str">
        <f t="shared" si="133"/>
        <v/>
      </c>
      <c r="F1266" s="11" t="str">
        <f t="shared" si="134"/>
        <v/>
      </c>
      <c r="G1266" s="11" t="str">
        <f t="shared" si="135"/>
        <v/>
      </c>
      <c r="H1266" s="12" t="str">
        <f t="shared" si="136"/>
        <v/>
      </c>
      <c r="I1266" s="12" t="str">
        <f t="shared" si="137"/>
        <v/>
      </c>
      <c r="J1266" s="12" t="str">
        <f t="shared" ca="1" si="138"/>
        <v/>
      </c>
    </row>
    <row r="1267" spans="1:10" x14ac:dyDescent="0.2">
      <c r="A1267" s="10" t="str">
        <f>IF(ISERROR(IF(A1266=nper,"",A1266+1))=TRUE,"",IF(A1266=nper,"",A1266+1))</f>
        <v/>
      </c>
      <c r="B1267" s="43" t="str">
        <f t="shared" si="139"/>
        <v/>
      </c>
      <c r="C1267" s="46" t="str">
        <f>IF(A1267="","",IF(OR(A1267=nper,payment&gt;ROUND((1+rate)*G1266,2)),ROUND((1+rate)*G1266,2),payment))</f>
        <v/>
      </c>
      <c r="D1267" s="28"/>
      <c r="E1267" s="11" t="str">
        <f t="shared" si="133"/>
        <v/>
      </c>
      <c r="F1267" s="11" t="str">
        <f t="shared" si="134"/>
        <v/>
      </c>
      <c r="G1267" s="11" t="str">
        <f t="shared" si="135"/>
        <v/>
      </c>
      <c r="H1267" s="12" t="str">
        <f t="shared" si="136"/>
        <v/>
      </c>
      <c r="I1267" s="12" t="str">
        <f t="shared" si="137"/>
        <v/>
      </c>
      <c r="J1267" s="12" t="str">
        <f t="shared" ca="1" si="138"/>
        <v/>
      </c>
    </row>
    <row r="1268" spans="1:10" x14ac:dyDescent="0.2">
      <c r="A1268" s="10" t="str">
        <f>IF(ISERROR(IF(A1267=nper,"",A1267+1))=TRUE,"",IF(A1267=nper,"",A1267+1))</f>
        <v/>
      </c>
      <c r="B1268" s="43" t="str">
        <f t="shared" si="139"/>
        <v/>
      </c>
      <c r="C1268" s="46" t="str">
        <f>IF(A1268="","",IF(OR(A1268=nper,payment&gt;ROUND((1+rate)*G1267,2)),ROUND((1+rate)*G1267,2),payment))</f>
        <v/>
      </c>
      <c r="D1268" s="28"/>
      <c r="E1268" s="11" t="str">
        <f t="shared" si="133"/>
        <v/>
      </c>
      <c r="F1268" s="11" t="str">
        <f t="shared" si="134"/>
        <v/>
      </c>
      <c r="G1268" s="11" t="str">
        <f t="shared" si="135"/>
        <v/>
      </c>
      <c r="H1268" s="12" t="str">
        <f t="shared" si="136"/>
        <v/>
      </c>
      <c r="I1268" s="12" t="str">
        <f t="shared" si="137"/>
        <v/>
      </c>
      <c r="J1268" s="12" t="str">
        <f t="shared" ca="1" si="138"/>
        <v/>
      </c>
    </row>
    <row r="1269" spans="1:10" x14ac:dyDescent="0.2">
      <c r="A1269" s="10" t="str">
        <f>IF(ISERROR(IF(A1268=nper,"",A1268+1))=TRUE,"",IF(A1268=nper,"",A1268+1))</f>
        <v/>
      </c>
      <c r="B1269" s="43" t="str">
        <f t="shared" si="139"/>
        <v/>
      </c>
      <c r="C1269" s="46" t="str">
        <f>IF(A1269="","",IF(OR(A1269=nper,payment&gt;ROUND((1+rate)*G1268,2)),ROUND((1+rate)*G1268,2),payment))</f>
        <v/>
      </c>
      <c r="D1269" s="28"/>
      <c r="E1269" s="11" t="str">
        <f t="shared" si="133"/>
        <v/>
      </c>
      <c r="F1269" s="11" t="str">
        <f t="shared" si="134"/>
        <v/>
      </c>
      <c r="G1269" s="11" t="str">
        <f t="shared" si="135"/>
        <v/>
      </c>
      <c r="H1269" s="12" t="str">
        <f t="shared" si="136"/>
        <v/>
      </c>
      <c r="I1269" s="12" t="str">
        <f t="shared" si="137"/>
        <v/>
      </c>
      <c r="J1269" s="12" t="str">
        <f t="shared" ca="1" si="138"/>
        <v/>
      </c>
    </row>
    <row r="1270" spans="1:10" x14ac:dyDescent="0.2">
      <c r="A1270" s="10" t="str">
        <f>IF(ISERROR(IF(A1269=nper,"",A1269+1))=TRUE,"",IF(A1269=nper,"",A1269+1))</f>
        <v/>
      </c>
      <c r="B1270" s="43" t="str">
        <f t="shared" si="139"/>
        <v/>
      </c>
      <c r="C1270" s="46" t="str">
        <f>IF(A1270="","",IF(OR(A1270=nper,payment&gt;ROUND((1+rate)*G1269,2)),ROUND((1+rate)*G1269,2),payment))</f>
        <v/>
      </c>
      <c r="D1270" s="28"/>
      <c r="E1270" s="11" t="str">
        <f t="shared" si="133"/>
        <v/>
      </c>
      <c r="F1270" s="11" t="str">
        <f t="shared" si="134"/>
        <v/>
      </c>
      <c r="G1270" s="11" t="str">
        <f t="shared" si="135"/>
        <v/>
      </c>
      <c r="H1270" s="12" t="str">
        <f t="shared" si="136"/>
        <v/>
      </c>
      <c r="I1270" s="12" t="str">
        <f t="shared" si="137"/>
        <v/>
      </c>
      <c r="J1270" s="12" t="str">
        <f t="shared" ca="1" si="138"/>
        <v/>
      </c>
    </row>
    <row r="1271" spans="1:10" x14ac:dyDescent="0.2">
      <c r="A1271" s="10" t="str">
        <f>IF(ISERROR(IF(A1270=nper,"",A1270+1))=TRUE,"",IF(A1270=nper,"",A1270+1))</f>
        <v/>
      </c>
      <c r="B1271" s="43" t="str">
        <f t="shared" si="139"/>
        <v/>
      </c>
      <c r="C1271" s="46" t="str">
        <f>IF(A1271="","",IF(OR(A1271=nper,payment&gt;ROUND((1+rate)*G1270,2)),ROUND((1+rate)*G1270,2),payment))</f>
        <v/>
      </c>
      <c r="D1271" s="28"/>
      <c r="E1271" s="11" t="str">
        <f t="shared" si="133"/>
        <v/>
      </c>
      <c r="F1271" s="11" t="str">
        <f t="shared" si="134"/>
        <v/>
      </c>
      <c r="G1271" s="11" t="str">
        <f t="shared" si="135"/>
        <v/>
      </c>
      <c r="H1271" s="12" t="str">
        <f t="shared" si="136"/>
        <v/>
      </c>
      <c r="I1271" s="12" t="str">
        <f t="shared" si="137"/>
        <v/>
      </c>
      <c r="J1271" s="12" t="str">
        <f t="shared" ca="1" si="138"/>
        <v/>
      </c>
    </row>
    <row r="1272" spans="1:10" x14ac:dyDescent="0.2">
      <c r="A1272" s="10" t="str">
        <f>IF(ISERROR(IF(A1271=nper,"",A1271+1))=TRUE,"",IF(A1271=nper,"",A1271+1))</f>
        <v/>
      </c>
      <c r="B1272" s="43" t="str">
        <f t="shared" si="139"/>
        <v/>
      </c>
      <c r="C1272" s="46" t="str">
        <f>IF(A1272="","",IF(OR(A1272=nper,payment&gt;ROUND((1+rate)*G1271,2)),ROUND((1+rate)*G1271,2),payment))</f>
        <v/>
      </c>
      <c r="D1272" s="28"/>
      <c r="E1272" s="11" t="str">
        <f t="shared" si="133"/>
        <v/>
      </c>
      <c r="F1272" s="11" t="str">
        <f t="shared" si="134"/>
        <v/>
      </c>
      <c r="G1272" s="11" t="str">
        <f t="shared" si="135"/>
        <v/>
      </c>
      <c r="H1272" s="12" t="str">
        <f t="shared" si="136"/>
        <v/>
      </c>
      <c r="I1272" s="12" t="str">
        <f t="shared" si="137"/>
        <v/>
      </c>
      <c r="J1272" s="12" t="str">
        <f t="shared" ca="1" si="138"/>
        <v/>
      </c>
    </row>
    <row r="1273" spans="1:10" x14ac:dyDescent="0.2">
      <c r="A1273" s="10" t="str">
        <f>IF(ISERROR(IF(A1272=nper,"",A1272+1))=TRUE,"",IF(A1272=nper,"",A1272+1))</f>
        <v/>
      </c>
      <c r="B1273" s="43" t="str">
        <f t="shared" si="139"/>
        <v/>
      </c>
      <c r="C1273" s="46" t="str">
        <f>IF(A1273="","",IF(OR(A1273=nper,payment&gt;ROUND((1+rate)*G1272,2)),ROUND((1+rate)*G1272,2),payment))</f>
        <v/>
      </c>
      <c r="D1273" s="28"/>
      <c r="E1273" s="11" t="str">
        <f t="shared" si="133"/>
        <v/>
      </c>
      <c r="F1273" s="11" t="str">
        <f t="shared" si="134"/>
        <v/>
      </c>
      <c r="G1273" s="11" t="str">
        <f t="shared" si="135"/>
        <v/>
      </c>
      <c r="H1273" s="12" t="str">
        <f t="shared" si="136"/>
        <v/>
      </c>
      <c r="I1273" s="12" t="str">
        <f t="shared" si="137"/>
        <v/>
      </c>
      <c r="J1273" s="12" t="str">
        <f t="shared" ca="1" si="138"/>
        <v/>
      </c>
    </row>
    <row r="1274" spans="1:10" x14ac:dyDescent="0.2">
      <c r="A1274" s="10" t="str">
        <f>IF(ISERROR(IF(A1273=nper,"",A1273+1))=TRUE,"",IF(A1273=nper,"",A1273+1))</f>
        <v/>
      </c>
      <c r="B1274" s="43" t="str">
        <f t="shared" si="139"/>
        <v/>
      </c>
      <c r="C1274" s="46" t="str">
        <f>IF(A1274="","",IF(OR(A1274=nper,payment&gt;ROUND((1+rate)*G1273,2)),ROUND((1+rate)*G1273,2),payment))</f>
        <v/>
      </c>
      <c r="D1274" s="28"/>
      <c r="E1274" s="11" t="str">
        <f t="shared" si="133"/>
        <v/>
      </c>
      <c r="F1274" s="11" t="str">
        <f t="shared" si="134"/>
        <v/>
      </c>
      <c r="G1274" s="11" t="str">
        <f t="shared" si="135"/>
        <v/>
      </c>
      <c r="H1274" s="12" t="str">
        <f t="shared" si="136"/>
        <v/>
      </c>
      <c r="I1274" s="12" t="str">
        <f t="shared" si="137"/>
        <v/>
      </c>
      <c r="J1274" s="12" t="str">
        <f t="shared" ca="1" si="138"/>
        <v/>
      </c>
    </row>
    <row r="1275" spans="1:10" x14ac:dyDescent="0.2">
      <c r="A1275" s="10" t="str">
        <f>IF(ISERROR(IF(A1274=nper,"",A1274+1))=TRUE,"",IF(A1274=nper,"",A1274+1))</f>
        <v/>
      </c>
      <c r="B1275" s="43" t="str">
        <f t="shared" si="139"/>
        <v/>
      </c>
      <c r="C1275" s="46" t="str">
        <f>IF(A1275="","",IF(OR(A1275=nper,payment&gt;ROUND((1+rate)*G1274,2)),ROUND((1+rate)*G1274,2),payment))</f>
        <v/>
      </c>
      <c r="D1275" s="28"/>
      <c r="E1275" s="11" t="str">
        <f t="shared" si="133"/>
        <v/>
      </c>
      <c r="F1275" s="11" t="str">
        <f t="shared" si="134"/>
        <v/>
      </c>
      <c r="G1275" s="11" t="str">
        <f t="shared" si="135"/>
        <v/>
      </c>
      <c r="H1275" s="12" t="str">
        <f t="shared" si="136"/>
        <v/>
      </c>
      <c r="I1275" s="12" t="str">
        <f t="shared" si="137"/>
        <v/>
      </c>
      <c r="J1275" s="12" t="str">
        <f t="shared" ca="1" si="138"/>
        <v/>
      </c>
    </row>
    <row r="1276" spans="1:10" x14ac:dyDescent="0.2">
      <c r="A1276" s="10" t="str">
        <f>IF(ISERROR(IF(A1275=nper,"",A1275+1))=TRUE,"",IF(A1275=nper,"",A1275+1))</f>
        <v/>
      </c>
      <c r="B1276" s="43" t="str">
        <f t="shared" si="139"/>
        <v/>
      </c>
      <c r="C1276" s="46" t="str">
        <f>IF(A1276="","",IF(OR(A1276=nper,payment&gt;ROUND((1+rate)*G1275,2)),ROUND((1+rate)*G1275,2),payment))</f>
        <v/>
      </c>
      <c r="D1276" s="28"/>
      <c r="E1276" s="11" t="str">
        <f t="shared" si="133"/>
        <v/>
      </c>
      <c r="F1276" s="11" t="str">
        <f t="shared" si="134"/>
        <v/>
      </c>
      <c r="G1276" s="11" t="str">
        <f t="shared" si="135"/>
        <v/>
      </c>
      <c r="H1276" s="12" t="str">
        <f t="shared" si="136"/>
        <v/>
      </c>
      <c r="I1276" s="12" t="str">
        <f t="shared" si="137"/>
        <v/>
      </c>
      <c r="J1276" s="12" t="str">
        <f t="shared" ca="1" si="138"/>
        <v/>
      </c>
    </row>
    <row r="1277" spans="1:10" x14ac:dyDescent="0.2">
      <c r="A1277" s="10" t="str">
        <f>IF(ISERROR(IF(A1276=nper,"",A1276+1))=TRUE,"",IF(A1276=nper,"",A1276+1))</f>
        <v/>
      </c>
      <c r="B1277" s="43" t="str">
        <f t="shared" si="139"/>
        <v/>
      </c>
      <c r="C1277" s="46" t="str">
        <f>IF(A1277="","",IF(OR(A1277=nper,payment&gt;ROUND((1+rate)*G1276,2)),ROUND((1+rate)*G1276,2),payment))</f>
        <v/>
      </c>
      <c r="D1277" s="28"/>
      <c r="E1277" s="11" t="str">
        <f t="shared" si="133"/>
        <v/>
      </c>
      <c r="F1277" s="11" t="str">
        <f t="shared" si="134"/>
        <v/>
      </c>
      <c r="G1277" s="11" t="str">
        <f t="shared" si="135"/>
        <v/>
      </c>
      <c r="H1277" s="12" t="str">
        <f t="shared" si="136"/>
        <v/>
      </c>
      <c r="I1277" s="12" t="str">
        <f t="shared" si="137"/>
        <v/>
      </c>
      <c r="J1277" s="12" t="str">
        <f t="shared" ca="1" si="138"/>
        <v/>
      </c>
    </row>
    <row r="1278" spans="1:10" x14ac:dyDescent="0.2">
      <c r="A1278" s="10" t="str">
        <f>IF(ISERROR(IF(A1277=nper,"",A1277+1))=TRUE,"",IF(A1277=nper,"",A1277+1))</f>
        <v/>
      </c>
      <c r="B1278" s="43" t="str">
        <f t="shared" si="139"/>
        <v/>
      </c>
      <c r="C1278" s="46" t="str">
        <f>IF(A1278="","",IF(OR(A1278=nper,payment&gt;ROUND((1+rate)*G1277,2)),ROUND((1+rate)*G1277,2),payment))</f>
        <v/>
      </c>
      <c r="D1278" s="28"/>
      <c r="E1278" s="11" t="str">
        <f t="shared" si="133"/>
        <v/>
      </c>
      <c r="F1278" s="11" t="str">
        <f t="shared" si="134"/>
        <v/>
      </c>
      <c r="G1278" s="11" t="str">
        <f t="shared" si="135"/>
        <v/>
      </c>
      <c r="H1278" s="12" t="str">
        <f t="shared" si="136"/>
        <v/>
      </c>
      <c r="I1278" s="12" t="str">
        <f t="shared" si="137"/>
        <v/>
      </c>
      <c r="J1278" s="12" t="str">
        <f t="shared" ca="1" si="138"/>
        <v/>
      </c>
    </row>
    <row r="1279" spans="1:10" x14ac:dyDescent="0.2">
      <c r="A1279" s="10" t="str">
        <f>IF(ISERROR(IF(A1278=nper,"",A1278+1))=TRUE,"",IF(A1278=nper,"",A1278+1))</f>
        <v/>
      </c>
      <c r="B1279" s="43" t="str">
        <f t="shared" si="139"/>
        <v/>
      </c>
      <c r="C1279" s="46" t="str">
        <f>IF(A1279="","",IF(OR(A1279=nper,payment&gt;ROUND((1+rate)*G1278,2)),ROUND((1+rate)*G1278,2),payment))</f>
        <v/>
      </c>
      <c r="D1279" s="28"/>
      <c r="E1279" s="11" t="str">
        <f t="shared" si="133"/>
        <v/>
      </c>
      <c r="F1279" s="11" t="str">
        <f t="shared" si="134"/>
        <v/>
      </c>
      <c r="G1279" s="11" t="str">
        <f t="shared" si="135"/>
        <v/>
      </c>
      <c r="H1279" s="12" t="str">
        <f t="shared" si="136"/>
        <v/>
      </c>
      <c r="I1279" s="12" t="str">
        <f t="shared" si="137"/>
        <v/>
      </c>
      <c r="J1279" s="12" t="str">
        <f t="shared" ca="1" si="138"/>
        <v/>
      </c>
    </row>
    <row r="1280" spans="1:10" x14ac:dyDescent="0.2">
      <c r="A1280" s="10" t="str">
        <f>IF(ISERROR(IF(A1279=nper,"",A1279+1))=TRUE,"",IF(A1279=nper,"",A1279+1))</f>
        <v/>
      </c>
      <c r="B1280" s="43" t="str">
        <f t="shared" si="139"/>
        <v/>
      </c>
      <c r="C1280" s="46" t="str">
        <f>IF(A1280="","",IF(OR(A1280=nper,payment&gt;ROUND((1+rate)*G1279,2)),ROUND((1+rate)*G1279,2),payment))</f>
        <v/>
      </c>
      <c r="D1280" s="28"/>
      <c r="E1280" s="11" t="str">
        <f t="shared" si="133"/>
        <v/>
      </c>
      <c r="F1280" s="11" t="str">
        <f t="shared" si="134"/>
        <v/>
      </c>
      <c r="G1280" s="11" t="str">
        <f t="shared" si="135"/>
        <v/>
      </c>
      <c r="H1280" s="12" t="str">
        <f t="shared" si="136"/>
        <v/>
      </c>
      <c r="I1280" s="12" t="str">
        <f t="shared" si="137"/>
        <v/>
      </c>
      <c r="J1280" s="12" t="str">
        <f t="shared" ca="1" si="138"/>
        <v/>
      </c>
    </row>
    <row r="1281" spans="1:10" x14ac:dyDescent="0.2">
      <c r="A1281" s="10" t="str">
        <f>IF(ISERROR(IF(A1280=nper,"",A1280+1))=TRUE,"",IF(A1280=nper,"",A1280+1))</f>
        <v/>
      </c>
      <c r="B1281" s="43" t="str">
        <f t="shared" si="139"/>
        <v/>
      </c>
      <c r="C1281" s="46" t="str">
        <f>IF(A1281="","",IF(OR(A1281=nper,payment&gt;ROUND((1+rate)*G1280,2)),ROUND((1+rate)*G1280,2),payment))</f>
        <v/>
      </c>
      <c r="D1281" s="28"/>
      <c r="E1281" s="11" t="str">
        <f t="shared" si="133"/>
        <v/>
      </c>
      <c r="F1281" s="11" t="str">
        <f t="shared" si="134"/>
        <v/>
      </c>
      <c r="G1281" s="11" t="str">
        <f t="shared" si="135"/>
        <v/>
      </c>
      <c r="H1281" s="12" t="str">
        <f t="shared" si="136"/>
        <v/>
      </c>
      <c r="I1281" s="12" t="str">
        <f t="shared" si="137"/>
        <v/>
      </c>
      <c r="J1281" s="12" t="str">
        <f t="shared" ca="1" si="138"/>
        <v/>
      </c>
    </row>
    <row r="1282" spans="1:10" x14ac:dyDescent="0.2">
      <c r="A1282" s="10" t="str">
        <f>IF(ISERROR(IF(A1281=nper,"",A1281+1))=TRUE,"",IF(A1281=nper,"",A1281+1))</f>
        <v/>
      </c>
      <c r="B1282" s="43" t="str">
        <f t="shared" si="139"/>
        <v/>
      </c>
      <c r="C1282" s="46" t="str">
        <f>IF(A1282="","",IF(OR(A1282=nper,payment&gt;ROUND((1+rate)*G1281,2)),ROUND((1+rate)*G1281,2),payment))</f>
        <v/>
      </c>
      <c r="D1282" s="28"/>
      <c r="E1282" s="11" t="str">
        <f t="shared" si="133"/>
        <v/>
      </c>
      <c r="F1282" s="11" t="str">
        <f t="shared" si="134"/>
        <v/>
      </c>
      <c r="G1282" s="11" t="str">
        <f t="shared" si="135"/>
        <v/>
      </c>
      <c r="H1282" s="12" t="str">
        <f t="shared" si="136"/>
        <v/>
      </c>
      <c r="I1282" s="12" t="str">
        <f t="shared" si="137"/>
        <v/>
      </c>
      <c r="J1282" s="12" t="str">
        <f t="shared" ca="1" si="138"/>
        <v/>
      </c>
    </row>
    <row r="1283" spans="1:10" x14ac:dyDescent="0.2">
      <c r="A1283" s="10" t="str">
        <f>IF(ISERROR(IF(A1282=nper,"",A1282+1))=TRUE,"",IF(A1282=nper,"",A1282+1))</f>
        <v/>
      </c>
      <c r="B1283" s="43" t="str">
        <f t="shared" si="139"/>
        <v/>
      </c>
      <c r="C1283" s="46" t="str">
        <f>IF(A1283="","",IF(OR(A1283=nper,payment&gt;ROUND((1+rate)*G1282,2)),ROUND((1+rate)*G1282,2),payment))</f>
        <v/>
      </c>
      <c r="D1283" s="28"/>
      <c r="E1283" s="11" t="str">
        <f t="shared" si="133"/>
        <v/>
      </c>
      <c r="F1283" s="11" t="str">
        <f t="shared" si="134"/>
        <v/>
      </c>
      <c r="G1283" s="11" t="str">
        <f t="shared" si="135"/>
        <v/>
      </c>
      <c r="H1283" s="12" t="str">
        <f t="shared" si="136"/>
        <v/>
      </c>
      <c r="I1283" s="12" t="str">
        <f t="shared" si="137"/>
        <v/>
      </c>
      <c r="J1283" s="12" t="str">
        <f t="shared" ca="1" si="138"/>
        <v/>
      </c>
    </row>
    <row r="1284" spans="1:10" x14ac:dyDescent="0.2">
      <c r="A1284" s="10" t="str">
        <f>IF(ISERROR(IF(A1283=nper,"",A1283+1))=TRUE,"",IF(A1283=nper,"",A1283+1))</f>
        <v/>
      </c>
      <c r="B1284" s="43" t="str">
        <f t="shared" si="139"/>
        <v/>
      </c>
      <c r="C1284" s="46" t="str">
        <f>IF(A1284="","",IF(OR(A1284=nper,payment&gt;ROUND((1+rate)*G1283,2)),ROUND((1+rate)*G1283,2),payment))</f>
        <v/>
      </c>
      <c r="D1284" s="28"/>
      <c r="E1284" s="11" t="str">
        <f t="shared" si="133"/>
        <v/>
      </c>
      <c r="F1284" s="11" t="str">
        <f t="shared" si="134"/>
        <v/>
      </c>
      <c r="G1284" s="11" t="str">
        <f t="shared" si="135"/>
        <v/>
      </c>
      <c r="H1284" s="12" t="str">
        <f t="shared" si="136"/>
        <v/>
      </c>
      <c r="I1284" s="12" t="str">
        <f t="shared" si="137"/>
        <v/>
      </c>
      <c r="J1284" s="12" t="str">
        <f t="shared" ca="1" si="138"/>
        <v/>
      </c>
    </row>
    <row r="1285" spans="1:10" x14ac:dyDescent="0.2">
      <c r="A1285" s="10" t="str">
        <f>IF(ISERROR(IF(A1284=nper,"",A1284+1))=TRUE,"",IF(A1284=nper,"",A1284+1))</f>
        <v/>
      </c>
      <c r="B1285" s="43" t="str">
        <f t="shared" si="139"/>
        <v/>
      </c>
      <c r="C1285" s="46" t="str">
        <f>IF(A1285="","",IF(OR(A1285=nper,payment&gt;ROUND((1+rate)*G1284,2)),ROUND((1+rate)*G1284,2),payment))</f>
        <v/>
      </c>
      <c r="D1285" s="28"/>
      <c r="E1285" s="11" t="str">
        <f t="shared" si="133"/>
        <v/>
      </c>
      <c r="F1285" s="11" t="str">
        <f t="shared" si="134"/>
        <v/>
      </c>
      <c r="G1285" s="11" t="str">
        <f t="shared" si="135"/>
        <v/>
      </c>
      <c r="H1285" s="12" t="str">
        <f t="shared" si="136"/>
        <v/>
      </c>
      <c r="I1285" s="12" t="str">
        <f t="shared" si="137"/>
        <v/>
      </c>
      <c r="J1285" s="12" t="str">
        <f t="shared" ca="1" si="138"/>
        <v/>
      </c>
    </row>
    <row r="1286" spans="1:10" x14ac:dyDescent="0.2">
      <c r="A1286" s="10" t="str">
        <f>IF(ISERROR(IF(A1285=nper,"",A1285+1))=TRUE,"",IF(A1285=nper,"",A1285+1))</f>
        <v/>
      </c>
      <c r="B1286" s="43" t="str">
        <f t="shared" si="139"/>
        <v/>
      </c>
      <c r="C1286" s="46" t="str">
        <f>IF(A1286="","",IF(OR(A1286=nper,payment&gt;ROUND((1+rate)*G1285,2)),ROUND((1+rate)*G1285,2),payment))</f>
        <v/>
      </c>
      <c r="D1286" s="28"/>
      <c r="E1286" s="11" t="str">
        <f t="shared" si="133"/>
        <v/>
      </c>
      <c r="F1286" s="11" t="str">
        <f t="shared" si="134"/>
        <v/>
      </c>
      <c r="G1286" s="11" t="str">
        <f t="shared" si="135"/>
        <v/>
      </c>
      <c r="H1286" s="12" t="str">
        <f t="shared" si="136"/>
        <v/>
      </c>
      <c r="I1286" s="12" t="str">
        <f t="shared" si="137"/>
        <v/>
      </c>
      <c r="J1286" s="12" t="str">
        <f t="shared" ca="1" si="138"/>
        <v/>
      </c>
    </row>
    <row r="1287" spans="1:10" x14ac:dyDescent="0.2">
      <c r="A1287" s="10" t="str">
        <f>IF(ISERROR(IF(A1286=nper,"",A1286+1))=TRUE,"",IF(A1286=nper,"",A1286+1))</f>
        <v/>
      </c>
      <c r="B1287" s="43" t="str">
        <f t="shared" si="139"/>
        <v/>
      </c>
      <c r="C1287" s="46" t="str">
        <f>IF(A1287="","",IF(OR(A1287=nper,payment&gt;ROUND((1+rate)*G1286,2)),ROUND((1+rate)*G1286,2),payment))</f>
        <v/>
      </c>
      <c r="D1287" s="28"/>
      <c r="E1287" s="11" t="str">
        <f t="shared" si="133"/>
        <v/>
      </c>
      <c r="F1287" s="11" t="str">
        <f t="shared" si="134"/>
        <v/>
      </c>
      <c r="G1287" s="11" t="str">
        <f t="shared" si="135"/>
        <v/>
      </c>
      <c r="H1287" s="12" t="str">
        <f t="shared" si="136"/>
        <v/>
      </c>
      <c r="I1287" s="12" t="str">
        <f t="shared" si="137"/>
        <v/>
      </c>
      <c r="J1287" s="12" t="str">
        <f t="shared" ca="1" si="138"/>
        <v/>
      </c>
    </row>
    <row r="1288" spans="1:10" x14ac:dyDescent="0.2">
      <c r="A1288" s="10" t="str">
        <f>IF(ISERROR(IF(A1287=nper,"",A1287+1))=TRUE,"",IF(A1287=nper,"",A1287+1))</f>
        <v/>
      </c>
      <c r="B1288" s="43" t="str">
        <f t="shared" si="139"/>
        <v/>
      </c>
      <c r="C1288" s="46" t="str">
        <f>IF(A1288="","",IF(OR(A1288=nper,payment&gt;ROUND((1+rate)*G1287,2)),ROUND((1+rate)*G1287,2),payment))</f>
        <v/>
      </c>
      <c r="D1288" s="28"/>
      <c r="E1288" s="11" t="str">
        <f t="shared" si="133"/>
        <v/>
      </c>
      <c r="F1288" s="11" t="str">
        <f t="shared" si="134"/>
        <v/>
      </c>
      <c r="G1288" s="11" t="str">
        <f t="shared" si="135"/>
        <v/>
      </c>
      <c r="H1288" s="12" t="str">
        <f t="shared" si="136"/>
        <v/>
      </c>
      <c r="I1288" s="12" t="str">
        <f t="shared" si="137"/>
        <v/>
      </c>
      <c r="J1288" s="12" t="str">
        <f t="shared" ca="1" si="138"/>
        <v/>
      </c>
    </row>
    <row r="1289" spans="1:10" x14ac:dyDescent="0.2">
      <c r="A1289" s="10" t="str">
        <f>IF(ISERROR(IF(A1288=nper,"",A1288+1))=TRUE,"",IF(A1288=nper,"",A1288+1))</f>
        <v/>
      </c>
      <c r="B1289" s="43" t="str">
        <f t="shared" si="139"/>
        <v/>
      </c>
      <c r="C1289" s="46" t="str">
        <f>IF(A1289="","",IF(OR(A1289=nper,payment&gt;ROUND((1+rate)*G1288,2)),ROUND((1+rate)*G1288,2),payment))</f>
        <v/>
      </c>
      <c r="D1289" s="28"/>
      <c r="E1289" s="11" t="str">
        <f t="shared" si="133"/>
        <v/>
      </c>
      <c r="F1289" s="11" t="str">
        <f t="shared" si="134"/>
        <v/>
      </c>
      <c r="G1289" s="11" t="str">
        <f t="shared" si="135"/>
        <v/>
      </c>
      <c r="H1289" s="12" t="str">
        <f t="shared" si="136"/>
        <v/>
      </c>
      <c r="I1289" s="12" t="str">
        <f t="shared" si="137"/>
        <v/>
      </c>
      <c r="J1289" s="12" t="str">
        <f t="shared" ca="1" si="138"/>
        <v/>
      </c>
    </row>
    <row r="1290" spans="1:10" x14ac:dyDescent="0.2">
      <c r="A1290" s="10" t="str">
        <f>IF(ISERROR(IF(A1289=nper,"",A1289+1))=TRUE,"",IF(A1289=nper,"",A1289+1))</f>
        <v/>
      </c>
      <c r="B1290" s="43" t="str">
        <f t="shared" si="139"/>
        <v/>
      </c>
      <c r="C1290" s="46" t="str">
        <f>IF(A1290="","",IF(OR(A1290=nper,payment&gt;ROUND((1+rate)*G1289,2)),ROUND((1+rate)*G1289,2),payment))</f>
        <v/>
      </c>
      <c r="D1290" s="28"/>
      <c r="E1290" s="11" t="str">
        <f t="shared" si="133"/>
        <v/>
      </c>
      <c r="F1290" s="11" t="str">
        <f t="shared" si="134"/>
        <v/>
      </c>
      <c r="G1290" s="11" t="str">
        <f t="shared" si="135"/>
        <v/>
      </c>
      <c r="H1290" s="12" t="str">
        <f t="shared" si="136"/>
        <v/>
      </c>
      <c r="I1290" s="12" t="str">
        <f t="shared" si="137"/>
        <v/>
      </c>
      <c r="J1290" s="12" t="str">
        <f t="shared" ca="1" si="138"/>
        <v/>
      </c>
    </row>
    <row r="1291" spans="1:10" x14ac:dyDescent="0.2">
      <c r="A1291" s="10" t="str">
        <f>IF(ISERROR(IF(A1290=nper,"",A1290+1))=TRUE,"",IF(A1290=nper,"",A1290+1))</f>
        <v/>
      </c>
      <c r="B1291" s="43" t="str">
        <f t="shared" si="139"/>
        <v/>
      </c>
      <c r="C1291" s="46" t="str">
        <f>IF(A1291="","",IF(OR(A1291=nper,payment&gt;ROUND((1+rate)*G1290,2)),ROUND((1+rate)*G1290,2),payment))</f>
        <v/>
      </c>
      <c r="D1291" s="28"/>
      <c r="E1291" s="11" t="str">
        <f t="shared" ref="E1291:E1310" si="140">IF(A1291="","",ROUND(rate*G1290,2))</f>
        <v/>
      </c>
      <c r="F1291" s="11" t="str">
        <f t="shared" si="134"/>
        <v/>
      </c>
      <c r="G1291" s="11" t="str">
        <f t="shared" si="135"/>
        <v/>
      </c>
      <c r="H1291" s="12" t="str">
        <f t="shared" si="136"/>
        <v/>
      </c>
      <c r="I1291" s="12" t="str">
        <f t="shared" si="137"/>
        <v/>
      </c>
      <c r="J1291" s="12" t="str">
        <f t="shared" ca="1" si="138"/>
        <v/>
      </c>
    </row>
    <row r="1292" spans="1:10" x14ac:dyDescent="0.2">
      <c r="A1292" s="10" t="str">
        <f>IF(ISERROR(IF(A1291=nper,"",A1291+1))=TRUE,"",IF(A1291=nper,"",A1291+1))</f>
        <v/>
      </c>
      <c r="B1292" s="43" t="str">
        <f t="shared" si="139"/>
        <v/>
      </c>
      <c r="C1292" s="46" t="str">
        <f>IF(A1292="","",IF(OR(A1292=nper,payment&gt;ROUND((1+rate)*G1291,2)),ROUND((1+rate)*G1291,2),payment))</f>
        <v/>
      </c>
      <c r="D1292" s="28"/>
      <c r="E1292" s="11" t="str">
        <f t="shared" si="140"/>
        <v/>
      </c>
      <c r="F1292" s="11" t="str">
        <f t="shared" ref="F1292:F1310" si="141">IF(A1292="","",C1292-(E1292+D1292))</f>
        <v/>
      </c>
      <c r="G1292" s="11" t="str">
        <f t="shared" ref="G1292:G1310" si="142">IF(A1292="","",G1291-F1292)</f>
        <v/>
      </c>
      <c r="H1292" s="12" t="str">
        <f t="shared" ref="H1292:H1310" si="143">IF(B1292="","",MONTH(B1292))</f>
        <v/>
      </c>
      <c r="I1292" s="12" t="str">
        <f t="shared" ref="I1292:I1310" si="144">IF(B1292="","",YEAR(B1292))</f>
        <v/>
      </c>
      <c r="J1292" s="12" t="str">
        <f t="shared" ref="J1292:J1310" ca="1" si="145">IF(A1292="","",IF(B1292&lt;=TODAY(),"include","not include"))</f>
        <v/>
      </c>
    </row>
    <row r="1293" spans="1:10" x14ac:dyDescent="0.2">
      <c r="A1293" s="10" t="str">
        <f>IF(ISERROR(IF(A1292=nper,"",A1292+1))=TRUE,"",IF(A1292=nper,"",A1292+1))</f>
        <v/>
      </c>
      <c r="B1293" s="43" t="str">
        <f t="shared" si="139"/>
        <v/>
      </c>
      <c r="C1293" s="46" t="str">
        <f>IF(A1293="","",IF(OR(A1293=nper,payment&gt;ROUND((1+rate)*G1292,2)),ROUND((1+rate)*G1292,2),payment))</f>
        <v/>
      </c>
      <c r="D1293" s="28"/>
      <c r="E1293" s="11" t="str">
        <f t="shared" si="140"/>
        <v/>
      </c>
      <c r="F1293" s="11" t="str">
        <f t="shared" si="141"/>
        <v/>
      </c>
      <c r="G1293" s="11" t="str">
        <f t="shared" si="142"/>
        <v/>
      </c>
      <c r="H1293" s="12" t="str">
        <f t="shared" si="143"/>
        <v/>
      </c>
      <c r="I1293" s="12" t="str">
        <f t="shared" si="144"/>
        <v/>
      </c>
      <c r="J1293" s="12" t="str">
        <f t="shared" ca="1" si="145"/>
        <v/>
      </c>
    </row>
    <row r="1294" spans="1:10" x14ac:dyDescent="0.2">
      <c r="A1294" s="10" t="str">
        <f>IF(ISERROR(IF(A1293=nper,"",A1293+1))=TRUE,"",IF(A1293=nper,"",A1293+1))</f>
        <v/>
      </c>
      <c r="B1294" s="43" t="str">
        <f t="shared" ref="B1294:B1310" si="146">IF(A1294="","",IF($H$4="Weekly",B1293+7,IF($H$4="Bi-Weekly",B1293+14,IF($H$4="Monthly",EDATE(B1293,1),IF($H$4="Bi-Monthly",EDATE(B1293,2),IF($H$4="Quarterly",EDATE(B1293,3),IF($H$4="Semi-Annually",EDATE(B1293,6),IF($H$4="Annually",EDATE(B1293,12),IF($H$4="Semi-Monthly",DATE(YEAR(B1293),MONTH(B1293)+1,15*(DAY(B1293)&lt;&gt;15)),2)))))))))</f>
        <v/>
      </c>
      <c r="C1294" s="46" t="str">
        <f>IF(A1294="","",IF(OR(A1294=nper,payment&gt;ROUND((1+rate)*G1293,2)),ROUND((1+rate)*G1293,2),payment))</f>
        <v/>
      </c>
      <c r="D1294" s="28"/>
      <c r="E1294" s="11" t="str">
        <f t="shared" si="140"/>
        <v/>
      </c>
      <c r="F1294" s="11" t="str">
        <f t="shared" si="141"/>
        <v/>
      </c>
      <c r="G1294" s="11" t="str">
        <f t="shared" si="142"/>
        <v/>
      </c>
      <c r="H1294" s="12" t="str">
        <f t="shared" si="143"/>
        <v/>
      </c>
      <c r="I1294" s="12" t="str">
        <f t="shared" si="144"/>
        <v/>
      </c>
      <c r="J1294" s="12" t="str">
        <f t="shared" ca="1" si="145"/>
        <v/>
      </c>
    </row>
    <row r="1295" spans="1:10" x14ac:dyDescent="0.2">
      <c r="A1295" s="10" t="str">
        <f>IF(ISERROR(IF(A1294=nper,"",A1294+1))=TRUE,"",IF(A1294=nper,"",A1294+1))</f>
        <v/>
      </c>
      <c r="B1295" s="43" t="str">
        <f t="shared" si="146"/>
        <v/>
      </c>
      <c r="C1295" s="46" t="str">
        <f>IF(A1295="","",IF(OR(A1295=nper,payment&gt;ROUND((1+rate)*G1294,2)),ROUND((1+rate)*G1294,2),payment))</f>
        <v/>
      </c>
      <c r="D1295" s="28"/>
      <c r="E1295" s="11" t="str">
        <f t="shared" si="140"/>
        <v/>
      </c>
      <c r="F1295" s="11" t="str">
        <f t="shared" si="141"/>
        <v/>
      </c>
      <c r="G1295" s="11" t="str">
        <f t="shared" si="142"/>
        <v/>
      </c>
      <c r="H1295" s="12" t="str">
        <f t="shared" si="143"/>
        <v/>
      </c>
      <c r="I1295" s="12" t="str">
        <f t="shared" si="144"/>
        <v/>
      </c>
      <c r="J1295" s="12" t="str">
        <f t="shared" ca="1" si="145"/>
        <v/>
      </c>
    </row>
    <row r="1296" spans="1:10" x14ac:dyDescent="0.2">
      <c r="A1296" s="10" t="str">
        <f>IF(ISERROR(IF(A1295=nper,"",A1295+1))=TRUE,"",IF(A1295=nper,"",A1295+1))</f>
        <v/>
      </c>
      <c r="B1296" s="43" t="str">
        <f t="shared" si="146"/>
        <v/>
      </c>
      <c r="C1296" s="46" t="str">
        <f>IF(A1296="","",IF(OR(A1296=nper,payment&gt;ROUND((1+rate)*G1295,2)),ROUND((1+rate)*G1295,2),payment))</f>
        <v/>
      </c>
      <c r="D1296" s="28"/>
      <c r="E1296" s="11" t="str">
        <f t="shared" si="140"/>
        <v/>
      </c>
      <c r="F1296" s="11" t="str">
        <f t="shared" si="141"/>
        <v/>
      </c>
      <c r="G1296" s="11" t="str">
        <f t="shared" si="142"/>
        <v/>
      </c>
      <c r="H1296" s="12" t="str">
        <f t="shared" si="143"/>
        <v/>
      </c>
      <c r="I1296" s="12" t="str">
        <f t="shared" si="144"/>
        <v/>
      </c>
      <c r="J1296" s="12" t="str">
        <f t="shared" ca="1" si="145"/>
        <v/>
      </c>
    </row>
    <row r="1297" spans="1:10" x14ac:dyDescent="0.2">
      <c r="A1297" s="10" t="str">
        <f>IF(ISERROR(IF(A1296=nper,"",A1296+1))=TRUE,"",IF(A1296=nper,"",A1296+1))</f>
        <v/>
      </c>
      <c r="B1297" s="43" t="str">
        <f t="shared" si="146"/>
        <v/>
      </c>
      <c r="C1297" s="46" t="str">
        <f>IF(A1297="","",IF(OR(A1297=nper,payment&gt;ROUND((1+rate)*G1296,2)),ROUND((1+rate)*G1296,2),payment))</f>
        <v/>
      </c>
      <c r="D1297" s="28"/>
      <c r="E1297" s="11" t="str">
        <f t="shared" si="140"/>
        <v/>
      </c>
      <c r="F1297" s="11" t="str">
        <f t="shared" si="141"/>
        <v/>
      </c>
      <c r="G1297" s="11" t="str">
        <f t="shared" si="142"/>
        <v/>
      </c>
      <c r="H1297" s="12" t="str">
        <f t="shared" si="143"/>
        <v/>
      </c>
      <c r="I1297" s="12" t="str">
        <f t="shared" si="144"/>
        <v/>
      </c>
      <c r="J1297" s="12" t="str">
        <f t="shared" ca="1" si="145"/>
        <v/>
      </c>
    </row>
    <row r="1298" spans="1:10" x14ac:dyDescent="0.2">
      <c r="A1298" s="10" t="str">
        <f>IF(ISERROR(IF(A1297=nper,"",A1297+1))=TRUE,"",IF(A1297=nper,"",A1297+1))</f>
        <v/>
      </c>
      <c r="B1298" s="43" t="str">
        <f t="shared" si="146"/>
        <v/>
      </c>
      <c r="C1298" s="46" t="str">
        <f>IF(A1298="","",IF(OR(A1298=nper,payment&gt;ROUND((1+rate)*G1297,2)),ROUND((1+rate)*G1297,2),payment))</f>
        <v/>
      </c>
      <c r="D1298" s="28"/>
      <c r="E1298" s="11" t="str">
        <f t="shared" si="140"/>
        <v/>
      </c>
      <c r="F1298" s="11" t="str">
        <f t="shared" si="141"/>
        <v/>
      </c>
      <c r="G1298" s="11" t="str">
        <f t="shared" si="142"/>
        <v/>
      </c>
      <c r="H1298" s="12" t="str">
        <f t="shared" si="143"/>
        <v/>
      </c>
      <c r="I1298" s="12" t="str">
        <f t="shared" si="144"/>
        <v/>
      </c>
      <c r="J1298" s="12" t="str">
        <f t="shared" ca="1" si="145"/>
        <v/>
      </c>
    </row>
    <row r="1299" spans="1:10" x14ac:dyDescent="0.2">
      <c r="A1299" s="10" t="str">
        <f>IF(ISERROR(IF(A1298=nper,"",A1298+1))=TRUE,"",IF(A1298=nper,"",A1298+1))</f>
        <v/>
      </c>
      <c r="B1299" s="43" t="str">
        <f t="shared" si="146"/>
        <v/>
      </c>
      <c r="C1299" s="46" t="str">
        <f>IF(A1299="","",IF(OR(A1299=nper,payment&gt;ROUND((1+rate)*G1298,2)),ROUND((1+rate)*G1298,2),payment))</f>
        <v/>
      </c>
      <c r="D1299" s="28"/>
      <c r="E1299" s="11" t="str">
        <f t="shared" si="140"/>
        <v/>
      </c>
      <c r="F1299" s="11" t="str">
        <f t="shared" si="141"/>
        <v/>
      </c>
      <c r="G1299" s="11" t="str">
        <f t="shared" si="142"/>
        <v/>
      </c>
      <c r="H1299" s="12" t="str">
        <f t="shared" si="143"/>
        <v/>
      </c>
      <c r="I1299" s="12" t="str">
        <f t="shared" si="144"/>
        <v/>
      </c>
      <c r="J1299" s="12" t="str">
        <f t="shared" ca="1" si="145"/>
        <v/>
      </c>
    </row>
    <row r="1300" spans="1:10" x14ac:dyDescent="0.2">
      <c r="A1300" s="10" t="str">
        <f>IF(ISERROR(IF(A1299=nper,"",A1299+1))=TRUE,"",IF(A1299=nper,"",A1299+1))</f>
        <v/>
      </c>
      <c r="B1300" s="43" t="str">
        <f t="shared" si="146"/>
        <v/>
      </c>
      <c r="C1300" s="46" t="str">
        <f>IF(A1300="","",IF(OR(A1300=nper,payment&gt;ROUND((1+rate)*G1299,2)),ROUND((1+rate)*G1299,2),payment))</f>
        <v/>
      </c>
      <c r="D1300" s="28"/>
      <c r="E1300" s="11" t="str">
        <f t="shared" si="140"/>
        <v/>
      </c>
      <c r="F1300" s="11" t="str">
        <f t="shared" si="141"/>
        <v/>
      </c>
      <c r="G1300" s="11" t="str">
        <f t="shared" si="142"/>
        <v/>
      </c>
      <c r="H1300" s="12" t="str">
        <f t="shared" si="143"/>
        <v/>
      </c>
      <c r="I1300" s="12" t="str">
        <f t="shared" si="144"/>
        <v/>
      </c>
      <c r="J1300" s="12" t="str">
        <f t="shared" ca="1" si="145"/>
        <v/>
      </c>
    </row>
    <row r="1301" spans="1:10" x14ac:dyDescent="0.2">
      <c r="A1301" s="10" t="str">
        <f>IF(ISERROR(IF(A1300=nper,"",A1300+1))=TRUE,"",IF(A1300=nper,"",A1300+1))</f>
        <v/>
      </c>
      <c r="B1301" s="43" t="str">
        <f t="shared" si="146"/>
        <v/>
      </c>
      <c r="C1301" s="46" t="str">
        <f>IF(A1301="","",IF(OR(A1301=nper,payment&gt;ROUND((1+rate)*G1300,2)),ROUND((1+rate)*G1300,2),payment))</f>
        <v/>
      </c>
      <c r="D1301" s="28"/>
      <c r="E1301" s="11" t="str">
        <f t="shared" si="140"/>
        <v/>
      </c>
      <c r="F1301" s="11" t="str">
        <f t="shared" si="141"/>
        <v/>
      </c>
      <c r="G1301" s="11" t="str">
        <f t="shared" si="142"/>
        <v/>
      </c>
      <c r="H1301" s="12" t="str">
        <f t="shared" si="143"/>
        <v/>
      </c>
      <c r="I1301" s="12" t="str">
        <f t="shared" si="144"/>
        <v/>
      </c>
      <c r="J1301" s="12" t="str">
        <f t="shared" ca="1" si="145"/>
        <v/>
      </c>
    </row>
    <row r="1302" spans="1:10" x14ac:dyDescent="0.2">
      <c r="A1302" s="10" t="str">
        <f>IF(ISERROR(IF(A1301=nper,"",A1301+1))=TRUE,"",IF(A1301=nper,"",A1301+1))</f>
        <v/>
      </c>
      <c r="B1302" s="43" t="str">
        <f t="shared" si="146"/>
        <v/>
      </c>
      <c r="C1302" s="46" t="str">
        <f>IF(A1302="","",IF(OR(A1302=nper,payment&gt;ROUND((1+rate)*G1301,2)),ROUND((1+rate)*G1301,2),payment))</f>
        <v/>
      </c>
      <c r="D1302" s="28"/>
      <c r="E1302" s="11" t="str">
        <f t="shared" si="140"/>
        <v/>
      </c>
      <c r="F1302" s="11" t="str">
        <f t="shared" si="141"/>
        <v/>
      </c>
      <c r="G1302" s="11" t="str">
        <f t="shared" si="142"/>
        <v/>
      </c>
      <c r="H1302" s="12" t="str">
        <f t="shared" si="143"/>
        <v/>
      </c>
      <c r="I1302" s="12" t="str">
        <f t="shared" si="144"/>
        <v/>
      </c>
      <c r="J1302" s="12" t="str">
        <f t="shared" ca="1" si="145"/>
        <v/>
      </c>
    </row>
    <row r="1303" spans="1:10" x14ac:dyDescent="0.2">
      <c r="A1303" s="10" t="str">
        <f>IF(ISERROR(IF(A1302=nper,"",A1302+1))=TRUE,"",IF(A1302=nper,"",A1302+1))</f>
        <v/>
      </c>
      <c r="B1303" s="43" t="str">
        <f t="shared" si="146"/>
        <v/>
      </c>
      <c r="C1303" s="46" t="str">
        <f>IF(A1303="","",IF(OR(A1303=nper,payment&gt;ROUND((1+rate)*G1302,2)),ROUND((1+rate)*G1302,2),payment))</f>
        <v/>
      </c>
      <c r="D1303" s="28"/>
      <c r="E1303" s="11" t="str">
        <f t="shared" si="140"/>
        <v/>
      </c>
      <c r="F1303" s="11" t="str">
        <f t="shared" si="141"/>
        <v/>
      </c>
      <c r="G1303" s="11" t="str">
        <f t="shared" si="142"/>
        <v/>
      </c>
      <c r="H1303" s="12" t="str">
        <f t="shared" si="143"/>
        <v/>
      </c>
      <c r="I1303" s="12" t="str">
        <f t="shared" si="144"/>
        <v/>
      </c>
      <c r="J1303" s="12" t="str">
        <f t="shared" ca="1" si="145"/>
        <v/>
      </c>
    </row>
    <row r="1304" spans="1:10" x14ac:dyDescent="0.2">
      <c r="A1304" s="10" t="str">
        <f>IF(ISERROR(IF(A1303=nper,"",A1303+1))=TRUE,"",IF(A1303=nper,"",A1303+1))</f>
        <v/>
      </c>
      <c r="B1304" s="43" t="str">
        <f t="shared" si="146"/>
        <v/>
      </c>
      <c r="C1304" s="46" t="str">
        <f>IF(A1304="","",IF(OR(A1304=nper,payment&gt;ROUND((1+rate)*G1303,2)),ROUND((1+rate)*G1303,2),payment))</f>
        <v/>
      </c>
      <c r="D1304" s="28"/>
      <c r="E1304" s="11" t="str">
        <f t="shared" si="140"/>
        <v/>
      </c>
      <c r="F1304" s="11" t="str">
        <f t="shared" si="141"/>
        <v/>
      </c>
      <c r="G1304" s="11" t="str">
        <f t="shared" si="142"/>
        <v/>
      </c>
      <c r="H1304" s="12" t="str">
        <f t="shared" si="143"/>
        <v/>
      </c>
      <c r="I1304" s="12" t="str">
        <f t="shared" si="144"/>
        <v/>
      </c>
      <c r="J1304" s="12" t="str">
        <f t="shared" ca="1" si="145"/>
        <v/>
      </c>
    </row>
    <row r="1305" spans="1:10" x14ac:dyDescent="0.2">
      <c r="A1305" s="10" t="str">
        <f>IF(ISERROR(IF(A1304=nper,"",A1304+1))=TRUE,"",IF(A1304=nper,"",A1304+1))</f>
        <v/>
      </c>
      <c r="B1305" s="43" t="str">
        <f t="shared" si="146"/>
        <v/>
      </c>
      <c r="C1305" s="46" t="str">
        <f>IF(A1305="","",IF(OR(A1305=nper,payment&gt;ROUND((1+rate)*G1304,2)),ROUND((1+rate)*G1304,2),payment))</f>
        <v/>
      </c>
      <c r="D1305" s="28"/>
      <c r="E1305" s="11" t="str">
        <f t="shared" si="140"/>
        <v/>
      </c>
      <c r="F1305" s="11" t="str">
        <f t="shared" si="141"/>
        <v/>
      </c>
      <c r="G1305" s="11" t="str">
        <f t="shared" si="142"/>
        <v/>
      </c>
      <c r="H1305" s="12" t="str">
        <f t="shared" si="143"/>
        <v/>
      </c>
      <c r="I1305" s="12" t="str">
        <f t="shared" si="144"/>
        <v/>
      </c>
      <c r="J1305" s="12" t="str">
        <f t="shared" ca="1" si="145"/>
        <v/>
      </c>
    </row>
    <row r="1306" spans="1:10" x14ac:dyDescent="0.2">
      <c r="A1306" s="10" t="str">
        <f>IF(ISERROR(IF(A1305=nper,"",A1305+1))=TRUE,"",IF(A1305=nper,"",A1305+1))</f>
        <v/>
      </c>
      <c r="B1306" s="43" t="str">
        <f t="shared" si="146"/>
        <v/>
      </c>
      <c r="C1306" s="46" t="str">
        <f>IF(A1306="","",IF(OR(A1306=nper,payment&gt;ROUND((1+rate)*G1305,2)),ROUND((1+rate)*G1305,2),payment))</f>
        <v/>
      </c>
      <c r="D1306" s="28"/>
      <c r="E1306" s="11" t="str">
        <f t="shared" si="140"/>
        <v/>
      </c>
      <c r="F1306" s="11" t="str">
        <f t="shared" si="141"/>
        <v/>
      </c>
      <c r="G1306" s="11" t="str">
        <f t="shared" si="142"/>
        <v/>
      </c>
      <c r="H1306" s="12" t="str">
        <f t="shared" si="143"/>
        <v/>
      </c>
      <c r="I1306" s="12" t="str">
        <f t="shared" si="144"/>
        <v/>
      </c>
      <c r="J1306" s="12" t="str">
        <f t="shared" ca="1" si="145"/>
        <v/>
      </c>
    </row>
    <row r="1307" spans="1:10" x14ac:dyDescent="0.2">
      <c r="A1307" s="10" t="str">
        <f>IF(ISERROR(IF(A1306=nper,"",A1306+1))=TRUE,"",IF(A1306=nper,"",A1306+1))</f>
        <v/>
      </c>
      <c r="B1307" s="43" t="str">
        <f t="shared" si="146"/>
        <v/>
      </c>
      <c r="C1307" s="46" t="str">
        <f>IF(A1307="","",IF(OR(A1307=nper,payment&gt;ROUND((1+rate)*G1306,2)),ROUND((1+rate)*G1306,2),payment))</f>
        <v/>
      </c>
      <c r="D1307" s="28"/>
      <c r="E1307" s="11" t="str">
        <f t="shared" si="140"/>
        <v/>
      </c>
      <c r="F1307" s="11" t="str">
        <f t="shared" si="141"/>
        <v/>
      </c>
      <c r="G1307" s="11" t="str">
        <f t="shared" si="142"/>
        <v/>
      </c>
      <c r="H1307" s="12" t="str">
        <f t="shared" si="143"/>
        <v/>
      </c>
      <c r="I1307" s="12" t="str">
        <f t="shared" si="144"/>
        <v/>
      </c>
      <c r="J1307" s="12" t="str">
        <f t="shared" ca="1" si="145"/>
        <v/>
      </c>
    </row>
    <row r="1308" spans="1:10" x14ac:dyDescent="0.2">
      <c r="A1308" s="10" t="str">
        <f>IF(ISERROR(IF(A1307=nper,"",A1307+1))=TRUE,"",IF(A1307=nper,"",A1307+1))</f>
        <v/>
      </c>
      <c r="B1308" s="43" t="str">
        <f t="shared" si="146"/>
        <v/>
      </c>
      <c r="C1308" s="46" t="str">
        <f>IF(A1308="","",IF(OR(A1308=nper,payment&gt;ROUND((1+rate)*G1307,2)),ROUND((1+rate)*G1307,2),payment))</f>
        <v/>
      </c>
      <c r="D1308" s="28"/>
      <c r="E1308" s="11" t="str">
        <f t="shared" si="140"/>
        <v/>
      </c>
      <c r="F1308" s="11" t="str">
        <f t="shared" si="141"/>
        <v/>
      </c>
      <c r="G1308" s="11" t="str">
        <f t="shared" si="142"/>
        <v/>
      </c>
      <c r="H1308" s="12" t="str">
        <f t="shared" si="143"/>
        <v/>
      </c>
      <c r="I1308" s="12" t="str">
        <f t="shared" si="144"/>
        <v/>
      </c>
      <c r="J1308" s="12" t="str">
        <f t="shared" ca="1" si="145"/>
        <v/>
      </c>
    </row>
    <row r="1309" spans="1:10" x14ac:dyDescent="0.2">
      <c r="A1309" s="10" t="str">
        <f>IF(ISERROR(IF(A1308=nper,"",A1308+1))=TRUE,"",IF(A1308=nper,"",A1308+1))</f>
        <v/>
      </c>
      <c r="B1309" s="43" t="str">
        <f t="shared" si="146"/>
        <v/>
      </c>
      <c r="C1309" s="46" t="str">
        <f>IF(A1309="","",IF(OR(A1309=nper,payment&gt;ROUND((1+rate)*G1308,2)),ROUND((1+rate)*G1308,2),payment))</f>
        <v/>
      </c>
      <c r="D1309" s="28"/>
      <c r="E1309" s="11" t="str">
        <f t="shared" si="140"/>
        <v/>
      </c>
      <c r="F1309" s="11" t="str">
        <f t="shared" si="141"/>
        <v/>
      </c>
      <c r="G1309" s="11" t="str">
        <f t="shared" si="142"/>
        <v/>
      </c>
      <c r="H1309" s="12" t="str">
        <f t="shared" si="143"/>
        <v/>
      </c>
      <c r="I1309" s="12" t="str">
        <f t="shared" si="144"/>
        <v/>
      </c>
      <c r="J1309" s="12" t="str">
        <f t="shared" ca="1" si="145"/>
        <v/>
      </c>
    </row>
    <row r="1310" spans="1:10" x14ac:dyDescent="0.2">
      <c r="A1310" s="10" t="str">
        <f>IF(ISERROR(IF(A1309=nper,"",A1309+1))=TRUE,"",IF(A1309=nper,"",A1309+1))</f>
        <v/>
      </c>
      <c r="B1310" s="43" t="str">
        <f t="shared" si="146"/>
        <v/>
      </c>
      <c r="C1310" s="46" t="str">
        <f>IF(A1310="","",IF(OR(A1310=nper,payment&gt;ROUND((1+rate)*G1309,2)),ROUND((1+rate)*G1309,2),payment))</f>
        <v/>
      </c>
      <c r="D1310" s="28"/>
      <c r="E1310" s="11" t="str">
        <f t="shared" si="140"/>
        <v/>
      </c>
      <c r="F1310" s="11" t="str">
        <f t="shared" si="141"/>
        <v/>
      </c>
      <c r="G1310" s="11" t="str">
        <f t="shared" si="142"/>
        <v/>
      </c>
      <c r="H1310" s="12" t="str">
        <f t="shared" si="143"/>
        <v/>
      </c>
      <c r="I1310" s="12" t="str">
        <f t="shared" si="144"/>
        <v/>
      </c>
      <c r="J1310" s="12" t="str">
        <f t="shared" ca="1" si="145"/>
        <v/>
      </c>
    </row>
    <row r="1311" spans="1:10" x14ac:dyDescent="0.2">
      <c r="A1311" s="10" t="str">
        <f>IF(ISERROR(IF(A1310=nper,"",A1310+1))=TRUE,"",IF(A1310=nper,"",A1310+1))</f>
        <v/>
      </c>
      <c r="B1311" s="43" t="str">
        <f t="shared" ref="B1311:B1374" si="147">IF(A1311="","",IF($H$4="Weekly",B1310+7,IF($H$4="Bi-Weekly",B1310+14,IF($H$4="Monthly",EDATE(B1310,1),IF($H$4="Bi-Monthly",EDATE(B1310,2),IF($H$4="Quarterly",EDATE(B1310,3),IF($H$4="Semi-Annually",EDATE(B1310,6),IF($H$4="Annually",EDATE(B1310,12),IF($H$4="Semi-Monthly",DATE(YEAR(B1310),MONTH(B1310)+1,15*(DAY(B1310)&lt;&gt;15)),2)))))))))</f>
        <v/>
      </c>
      <c r="C1311" s="46" t="str">
        <f>IF(A1311="","",IF(OR(A1311=nper,payment&gt;ROUND((1+rate)*G1310,2)),ROUND((1+rate)*G1310,2),payment))</f>
        <v/>
      </c>
      <c r="D1311" s="28"/>
      <c r="E1311" s="11" t="str">
        <f t="shared" ref="E1311:E1374" si="148">IF(A1311="","",ROUND(rate*G1310,2))</f>
        <v/>
      </c>
      <c r="F1311" s="11" t="str">
        <f t="shared" ref="F1311:F1374" si="149">IF(A1311="","",C1311-(E1311+D1311))</f>
        <v/>
      </c>
      <c r="G1311" s="11" t="str">
        <f t="shared" ref="G1311:G1374" si="150">IF(A1311="","",G1310-F1311)</f>
        <v/>
      </c>
      <c r="H1311" s="12" t="str">
        <f t="shared" ref="H1311:H1374" si="151">IF(B1311="","",MONTH(B1311))</f>
        <v/>
      </c>
      <c r="I1311" s="12" t="str">
        <f t="shared" ref="I1311:I1374" si="152">IF(B1311="","",YEAR(B1311))</f>
        <v/>
      </c>
      <c r="J1311" s="12" t="str">
        <f t="shared" ref="J1311:J1374" ca="1" si="153">IF(A1311="","",IF(B1311&lt;=TODAY(),"include","not include"))</f>
        <v/>
      </c>
    </row>
    <row r="1312" spans="1:10" x14ac:dyDescent="0.2">
      <c r="A1312" s="10" t="str">
        <f>IF(ISERROR(IF(A1311=nper,"",A1311+1))=TRUE,"",IF(A1311=nper,"",A1311+1))</f>
        <v/>
      </c>
      <c r="B1312" s="43" t="str">
        <f t="shared" si="147"/>
        <v/>
      </c>
      <c r="C1312" s="46" t="str">
        <f>IF(A1312="","",IF(OR(A1312=nper,payment&gt;ROUND((1+rate)*G1311,2)),ROUND((1+rate)*G1311,2),payment))</f>
        <v/>
      </c>
      <c r="D1312" s="28"/>
      <c r="E1312" s="11" t="str">
        <f t="shared" si="148"/>
        <v/>
      </c>
      <c r="F1312" s="11" t="str">
        <f t="shared" si="149"/>
        <v/>
      </c>
      <c r="G1312" s="11" t="str">
        <f t="shared" si="150"/>
        <v/>
      </c>
      <c r="H1312" s="12" t="str">
        <f t="shared" si="151"/>
        <v/>
      </c>
      <c r="I1312" s="12" t="str">
        <f t="shared" si="152"/>
        <v/>
      </c>
      <c r="J1312" s="12" t="str">
        <f t="shared" ca="1" si="153"/>
        <v/>
      </c>
    </row>
    <row r="1313" spans="1:10" x14ac:dyDescent="0.2">
      <c r="A1313" s="10" t="str">
        <f>IF(ISERROR(IF(A1312=nper,"",A1312+1))=TRUE,"",IF(A1312=nper,"",A1312+1))</f>
        <v/>
      </c>
      <c r="B1313" s="43" t="str">
        <f t="shared" si="147"/>
        <v/>
      </c>
      <c r="C1313" s="46" t="str">
        <f>IF(A1313="","",IF(OR(A1313=nper,payment&gt;ROUND((1+rate)*G1312,2)),ROUND((1+rate)*G1312,2),payment))</f>
        <v/>
      </c>
      <c r="D1313" s="28"/>
      <c r="E1313" s="11" t="str">
        <f t="shared" si="148"/>
        <v/>
      </c>
      <c r="F1313" s="11" t="str">
        <f t="shared" si="149"/>
        <v/>
      </c>
      <c r="G1313" s="11" t="str">
        <f t="shared" si="150"/>
        <v/>
      </c>
      <c r="H1313" s="12" t="str">
        <f t="shared" si="151"/>
        <v/>
      </c>
      <c r="I1313" s="12" t="str">
        <f t="shared" si="152"/>
        <v/>
      </c>
      <c r="J1313" s="12" t="str">
        <f t="shared" ca="1" si="153"/>
        <v/>
      </c>
    </row>
    <row r="1314" spans="1:10" x14ac:dyDescent="0.2">
      <c r="A1314" s="10" t="str">
        <f>IF(ISERROR(IF(A1313=nper,"",A1313+1))=TRUE,"",IF(A1313=nper,"",A1313+1))</f>
        <v/>
      </c>
      <c r="B1314" s="43" t="str">
        <f t="shared" si="147"/>
        <v/>
      </c>
      <c r="C1314" s="46" t="str">
        <f>IF(A1314="","",IF(OR(A1314=nper,payment&gt;ROUND((1+rate)*G1313,2)),ROUND((1+rate)*G1313,2),payment))</f>
        <v/>
      </c>
      <c r="D1314" s="28"/>
      <c r="E1314" s="11" t="str">
        <f t="shared" si="148"/>
        <v/>
      </c>
      <c r="F1314" s="11" t="str">
        <f t="shared" si="149"/>
        <v/>
      </c>
      <c r="G1314" s="11" t="str">
        <f t="shared" si="150"/>
        <v/>
      </c>
      <c r="H1314" s="12" t="str">
        <f t="shared" si="151"/>
        <v/>
      </c>
      <c r="I1314" s="12" t="str">
        <f t="shared" si="152"/>
        <v/>
      </c>
      <c r="J1314" s="12" t="str">
        <f t="shared" ca="1" si="153"/>
        <v/>
      </c>
    </row>
    <row r="1315" spans="1:10" x14ac:dyDescent="0.2">
      <c r="A1315" s="10" t="str">
        <f>IF(ISERROR(IF(A1314=nper,"",A1314+1))=TRUE,"",IF(A1314=nper,"",A1314+1))</f>
        <v/>
      </c>
      <c r="B1315" s="43" t="str">
        <f t="shared" si="147"/>
        <v/>
      </c>
      <c r="C1315" s="46" t="str">
        <f>IF(A1315="","",IF(OR(A1315=nper,payment&gt;ROUND((1+rate)*G1314,2)),ROUND((1+rate)*G1314,2),payment))</f>
        <v/>
      </c>
      <c r="D1315" s="28"/>
      <c r="E1315" s="11" t="str">
        <f t="shared" si="148"/>
        <v/>
      </c>
      <c r="F1315" s="11" t="str">
        <f t="shared" si="149"/>
        <v/>
      </c>
      <c r="G1315" s="11" t="str">
        <f t="shared" si="150"/>
        <v/>
      </c>
      <c r="H1315" s="12" t="str">
        <f t="shared" si="151"/>
        <v/>
      </c>
      <c r="I1315" s="12" t="str">
        <f t="shared" si="152"/>
        <v/>
      </c>
      <c r="J1315" s="12" t="str">
        <f t="shared" ca="1" si="153"/>
        <v/>
      </c>
    </row>
    <row r="1316" spans="1:10" x14ac:dyDescent="0.2">
      <c r="A1316" s="10" t="str">
        <f>IF(ISERROR(IF(A1315=nper,"",A1315+1))=TRUE,"",IF(A1315=nper,"",A1315+1))</f>
        <v/>
      </c>
      <c r="B1316" s="43" t="str">
        <f t="shared" si="147"/>
        <v/>
      </c>
      <c r="C1316" s="46" t="str">
        <f>IF(A1316="","",IF(OR(A1316=nper,payment&gt;ROUND((1+rate)*G1315,2)),ROUND((1+rate)*G1315,2),payment))</f>
        <v/>
      </c>
      <c r="D1316" s="28"/>
      <c r="E1316" s="11" t="str">
        <f t="shared" si="148"/>
        <v/>
      </c>
      <c r="F1316" s="11" t="str">
        <f t="shared" si="149"/>
        <v/>
      </c>
      <c r="G1316" s="11" t="str">
        <f t="shared" si="150"/>
        <v/>
      </c>
      <c r="H1316" s="12" t="str">
        <f t="shared" si="151"/>
        <v/>
      </c>
      <c r="I1316" s="12" t="str">
        <f t="shared" si="152"/>
        <v/>
      </c>
      <c r="J1316" s="12" t="str">
        <f t="shared" ca="1" si="153"/>
        <v/>
      </c>
    </row>
    <row r="1317" spans="1:10" x14ac:dyDescent="0.2">
      <c r="A1317" s="10" t="str">
        <f>IF(ISERROR(IF(A1316=nper,"",A1316+1))=TRUE,"",IF(A1316=nper,"",A1316+1))</f>
        <v/>
      </c>
      <c r="B1317" s="43" t="str">
        <f t="shared" si="147"/>
        <v/>
      </c>
      <c r="C1317" s="46" t="str">
        <f>IF(A1317="","",IF(OR(A1317=nper,payment&gt;ROUND((1+rate)*G1316,2)),ROUND((1+rate)*G1316,2),payment))</f>
        <v/>
      </c>
      <c r="D1317" s="28"/>
      <c r="E1317" s="11" t="str">
        <f t="shared" si="148"/>
        <v/>
      </c>
      <c r="F1317" s="11" t="str">
        <f t="shared" si="149"/>
        <v/>
      </c>
      <c r="G1317" s="11" t="str">
        <f t="shared" si="150"/>
        <v/>
      </c>
      <c r="H1317" s="12" t="str">
        <f t="shared" si="151"/>
        <v/>
      </c>
      <c r="I1317" s="12" t="str">
        <f t="shared" si="152"/>
        <v/>
      </c>
      <c r="J1317" s="12" t="str">
        <f t="shared" ca="1" si="153"/>
        <v/>
      </c>
    </row>
    <row r="1318" spans="1:10" x14ac:dyDescent="0.2">
      <c r="A1318" s="10" t="str">
        <f>IF(ISERROR(IF(A1317=nper,"",A1317+1))=TRUE,"",IF(A1317=nper,"",A1317+1))</f>
        <v/>
      </c>
      <c r="B1318" s="43" t="str">
        <f t="shared" si="147"/>
        <v/>
      </c>
      <c r="C1318" s="46" t="str">
        <f>IF(A1318="","",IF(OR(A1318=nper,payment&gt;ROUND((1+rate)*G1317,2)),ROUND((1+rate)*G1317,2),payment))</f>
        <v/>
      </c>
      <c r="D1318" s="28"/>
      <c r="E1318" s="11" t="str">
        <f t="shared" si="148"/>
        <v/>
      </c>
      <c r="F1318" s="11" t="str">
        <f t="shared" si="149"/>
        <v/>
      </c>
      <c r="G1318" s="11" t="str">
        <f t="shared" si="150"/>
        <v/>
      </c>
      <c r="H1318" s="12" t="str">
        <f t="shared" si="151"/>
        <v/>
      </c>
      <c r="I1318" s="12" t="str">
        <f t="shared" si="152"/>
        <v/>
      </c>
      <c r="J1318" s="12" t="str">
        <f t="shared" ca="1" si="153"/>
        <v/>
      </c>
    </row>
    <row r="1319" spans="1:10" x14ac:dyDescent="0.2">
      <c r="A1319" s="10" t="str">
        <f>IF(ISERROR(IF(A1318=nper,"",A1318+1))=TRUE,"",IF(A1318=nper,"",A1318+1))</f>
        <v/>
      </c>
      <c r="B1319" s="43" t="str">
        <f t="shared" si="147"/>
        <v/>
      </c>
      <c r="C1319" s="46" t="str">
        <f>IF(A1319="","",IF(OR(A1319=nper,payment&gt;ROUND((1+rate)*G1318,2)),ROUND((1+rate)*G1318,2),payment))</f>
        <v/>
      </c>
      <c r="D1319" s="28"/>
      <c r="E1319" s="11" t="str">
        <f t="shared" si="148"/>
        <v/>
      </c>
      <c r="F1319" s="11" t="str">
        <f t="shared" si="149"/>
        <v/>
      </c>
      <c r="G1319" s="11" t="str">
        <f t="shared" si="150"/>
        <v/>
      </c>
      <c r="H1319" s="12" t="str">
        <f t="shared" si="151"/>
        <v/>
      </c>
      <c r="I1319" s="12" t="str">
        <f t="shared" si="152"/>
        <v/>
      </c>
      <c r="J1319" s="12" t="str">
        <f t="shared" ca="1" si="153"/>
        <v/>
      </c>
    </row>
    <row r="1320" spans="1:10" x14ac:dyDescent="0.2">
      <c r="A1320" s="10" t="str">
        <f>IF(ISERROR(IF(A1319=nper,"",A1319+1))=TRUE,"",IF(A1319=nper,"",A1319+1))</f>
        <v/>
      </c>
      <c r="B1320" s="43" t="str">
        <f t="shared" si="147"/>
        <v/>
      </c>
      <c r="C1320" s="46" t="str">
        <f>IF(A1320="","",IF(OR(A1320=nper,payment&gt;ROUND((1+rate)*G1319,2)),ROUND((1+rate)*G1319,2),payment))</f>
        <v/>
      </c>
      <c r="D1320" s="28"/>
      <c r="E1320" s="11" t="str">
        <f t="shared" si="148"/>
        <v/>
      </c>
      <c r="F1320" s="11" t="str">
        <f t="shared" si="149"/>
        <v/>
      </c>
      <c r="G1320" s="11" t="str">
        <f t="shared" si="150"/>
        <v/>
      </c>
      <c r="H1320" s="12" t="str">
        <f t="shared" si="151"/>
        <v/>
      </c>
      <c r="I1320" s="12" t="str">
        <f t="shared" si="152"/>
        <v/>
      </c>
      <c r="J1320" s="12" t="str">
        <f t="shared" ca="1" si="153"/>
        <v/>
      </c>
    </row>
    <row r="1321" spans="1:10" x14ac:dyDescent="0.2">
      <c r="A1321" s="10" t="str">
        <f>IF(ISERROR(IF(A1320=nper,"",A1320+1))=TRUE,"",IF(A1320=nper,"",A1320+1))</f>
        <v/>
      </c>
      <c r="B1321" s="43" t="str">
        <f t="shared" si="147"/>
        <v/>
      </c>
      <c r="C1321" s="46" t="str">
        <f>IF(A1321="","",IF(OR(A1321=nper,payment&gt;ROUND((1+rate)*G1320,2)),ROUND((1+rate)*G1320,2),payment))</f>
        <v/>
      </c>
      <c r="D1321" s="28"/>
      <c r="E1321" s="11" t="str">
        <f t="shared" si="148"/>
        <v/>
      </c>
      <c r="F1321" s="11" t="str">
        <f t="shared" si="149"/>
        <v/>
      </c>
      <c r="G1321" s="11" t="str">
        <f t="shared" si="150"/>
        <v/>
      </c>
      <c r="H1321" s="12" t="str">
        <f t="shared" si="151"/>
        <v/>
      </c>
      <c r="I1321" s="12" t="str">
        <f t="shared" si="152"/>
        <v/>
      </c>
      <c r="J1321" s="12" t="str">
        <f t="shared" ca="1" si="153"/>
        <v/>
      </c>
    </row>
    <row r="1322" spans="1:10" x14ac:dyDescent="0.2">
      <c r="A1322" s="10" t="str">
        <f>IF(ISERROR(IF(A1321=nper,"",A1321+1))=TRUE,"",IF(A1321=nper,"",A1321+1))</f>
        <v/>
      </c>
      <c r="B1322" s="43" t="str">
        <f t="shared" si="147"/>
        <v/>
      </c>
      <c r="C1322" s="46" t="str">
        <f>IF(A1322="","",IF(OR(A1322=nper,payment&gt;ROUND((1+rate)*G1321,2)),ROUND((1+rate)*G1321,2),payment))</f>
        <v/>
      </c>
      <c r="D1322" s="28"/>
      <c r="E1322" s="11" t="str">
        <f t="shared" si="148"/>
        <v/>
      </c>
      <c r="F1322" s="11" t="str">
        <f t="shared" si="149"/>
        <v/>
      </c>
      <c r="G1322" s="11" t="str">
        <f t="shared" si="150"/>
        <v/>
      </c>
      <c r="H1322" s="12" t="str">
        <f t="shared" si="151"/>
        <v/>
      </c>
      <c r="I1322" s="12" t="str">
        <f t="shared" si="152"/>
        <v/>
      </c>
      <c r="J1322" s="12" t="str">
        <f t="shared" ca="1" si="153"/>
        <v/>
      </c>
    </row>
    <row r="1323" spans="1:10" x14ac:dyDescent="0.2">
      <c r="A1323" s="10" t="str">
        <f>IF(ISERROR(IF(A1322=nper,"",A1322+1))=TRUE,"",IF(A1322=nper,"",A1322+1))</f>
        <v/>
      </c>
      <c r="B1323" s="43" t="str">
        <f t="shared" si="147"/>
        <v/>
      </c>
      <c r="C1323" s="46" t="str">
        <f>IF(A1323="","",IF(OR(A1323=nper,payment&gt;ROUND((1+rate)*G1322,2)),ROUND((1+rate)*G1322,2),payment))</f>
        <v/>
      </c>
      <c r="D1323" s="28"/>
      <c r="E1323" s="11" t="str">
        <f t="shared" si="148"/>
        <v/>
      </c>
      <c r="F1323" s="11" t="str">
        <f t="shared" si="149"/>
        <v/>
      </c>
      <c r="G1323" s="11" t="str">
        <f t="shared" si="150"/>
        <v/>
      </c>
      <c r="H1323" s="12" t="str">
        <f t="shared" si="151"/>
        <v/>
      </c>
      <c r="I1323" s="12" t="str">
        <f t="shared" si="152"/>
        <v/>
      </c>
      <c r="J1323" s="12" t="str">
        <f t="shared" ca="1" si="153"/>
        <v/>
      </c>
    </row>
    <row r="1324" spans="1:10" x14ac:dyDescent="0.2">
      <c r="A1324" s="10" t="str">
        <f>IF(ISERROR(IF(A1323=nper,"",A1323+1))=TRUE,"",IF(A1323=nper,"",A1323+1))</f>
        <v/>
      </c>
      <c r="B1324" s="43" t="str">
        <f t="shared" si="147"/>
        <v/>
      </c>
      <c r="C1324" s="46" t="str">
        <f>IF(A1324="","",IF(OR(A1324=nper,payment&gt;ROUND((1+rate)*G1323,2)),ROUND((1+rate)*G1323,2),payment))</f>
        <v/>
      </c>
      <c r="D1324" s="28"/>
      <c r="E1324" s="11" t="str">
        <f t="shared" si="148"/>
        <v/>
      </c>
      <c r="F1324" s="11" t="str">
        <f t="shared" si="149"/>
        <v/>
      </c>
      <c r="G1324" s="11" t="str">
        <f t="shared" si="150"/>
        <v/>
      </c>
      <c r="H1324" s="12" t="str">
        <f t="shared" si="151"/>
        <v/>
      </c>
      <c r="I1324" s="12" t="str">
        <f t="shared" si="152"/>
        <v/>
      </c>
      <c r="J1324" s="12" t="str">
        <f t="shared" ca="1" si="153"/>
        <v/>
      </c>
    </row>
    <row r="1325" spans="1:10" x14ac:dyDescent="0.2">
      <c r="A1325" s="10" t="str">
        <f>IF(ISERROR(IF(A1324=nper,"",A1324+1))=TRUE,"",IF(A1324=nper,"",A1324+1))</f>
        <v/>
      </c>
      <c r="B1325" s="43" t="str">
        <f t="shared" si="147"/>
        <v/>
      </c>
      <c r="C1325" s="46" t="str">
        <f>IF(A1325="","",IF(OR(A1325=nper,payment&gt;ROUND((1+rate)*G1324,2)),ROUND((1+rate)*G1324,2),payment))</f>
        <v/>
      </c>
      <c r="D1325" s="28"/>
      <c r="E1325" s="11" t="str">
        <f t="shared" si="148"/>
        <v/>
      </c>
      <c r="F1325" s="11" t="str">
        <f t="shared" si="149"/>
        <v/>
      </c>
      <c r="G1325" s="11" t="str">
        <f t="shared" si="150"/>
        <v/>
      </c>
      <c r="H1325" s="12" t="str">
        <f t="shared" si="151"/>
        <v/>
      </c>
      <c r="I1325" s="12" t="str">
        <f t="shared" si="152"/>
        <v/>
      </c>
      <c r="J1325" s="12" t="str">
        <f t="shared" ca="1" si="153"/>
        <v/>
      </c>
    </row>
    <row r="1326" spans="1:10" x14ac:dyDescent="0.2">
      <c r="A1326" s="10" t="str">
        <f>IF(ISERROR(IF(A1325=nper,"",A1325+1))=TRUE,"",IF(A1325=nper,"",A1325+1))</f>
        <v/>
      </c>
      <c r="B1326" s="43" t="str">
        <f t="shared" si="147"/>
        <v/>
      </c>
      <c r="C1326" s="46" t="str">
        <f>IF(A1326="","",IF(OR(A1326=nper,payment&gt;ROUND((1+rate)*G1325,2)),ROUND((1+rate)*G1325,2),payment))</f>
        <v/>
      </c>
      <c r="D1326" s="28"/>
      <c r="E1326" s="11" t="str">
        <f t="shared" si="148"/>
        <v/>
      </c>
      <c r="F1326" s="11" t="str">
        <f t="shared" si="149"/>
        <v/>
      </c>
      <c r="G1326" s="11" t="str">
        <f t="shared" si="150"/>
        <v/>
      </c>
      <c r="H1326" s="12" t="str">
        <f t="shared" si="151"/>
        <v/>
      </c>
      <c r="I1326" s="12" t="str">
        <f t="shared" si="152"/>
        <v/>
      </c>
      <c r="J1326" s="12" t="str">
        <f t="shared" ca="1" si="153"/>
        <v/>
      </c>
    </row>
    <row r="1327" spans="1:10" x14ac:dyDescent="0.2">
      <c r="A1327" s="10" t="str">
        <f>IF(ISERROR(IF(A1326=nper,"",A1326+1))=TRUE,"",IF(A1326=nper,"",A1326+1))</f>
        <v/>
      </c>
      <c r="B1327" s="43" t="str">
        <f t="shared" si="147"/>
        <v/>
      </c>
      <c r="C1327" s="46" t="str">
        <f>IF(A1327="","",IF(OR(A1327=nper,payment&gt;ROUND((1+rate)*G1326,2)),ROUND((1+rate)*G1326,2),payment))</f>
        <v/>
      </c>
      <c r="D1327" s="28"/>
      <c r="E1327" s="11" t="str">
        <f t="shared" si="148"/>
        <v/>
      </c>
      <c r="F1327" s="11" t="str">
        <f t="shared" si="149"/>
        <v/>
      </c>
      <c r="G1327" s="11" t="str">
        <f t="shared" si="150"/>
        <v/>
      </c>
      <c r="H1327" s="12" t="str">
        <f t="shared" si="151"/>
        <v/>
      </c>
      <c r="I1327" s="12" t="str">
        <f t="shared" si="152"/>
        <v/>
      </c>
      <c r="J1327" s="12" t="str">
        <f t="shared" ca="1" si="153"/>
        <v/>
      </c>
    </row>
    <row r="1328" spans="1:10" x14ac:dyDescent="0.2">
      <c r="A1328" s="10" t="str">
        <f>IF(ISERROR(IF(A1327=nper,"",A1327+1))=TRUE,"",IF(A1327=nper,"",A1327+1))</f>
        <v/>
      </c>
      <c r="B1328" s="43" t="str">
        <f t="shared" si="147"/>
        <v/>
      </c>
      <c r="C1328" s="46" t="str">
        <f>IF(A1328="","",IF(OR(A1328=nper,payment&gt;ROUND((1+rate)*G1327,2)),ROUND((1+rate)*G1327,2),payment))</f>
        <v/>
      </c>
      <c r="D1328" s="28"/>
      <c r="E1328" s="11" t="str">
        <f t="shared" si="148"/>
        <v/>
      </c>
      <c r="F1328" s="11" t="str">
        <f t="shared" si="149"/>
        <v/>
      </c>
      <c r="G1328" s="11" t="str">
        <f t="shared" si="150"/>
        <v/>
      </c>
      <c r="H1328" s="12" t="str">
        <f t="shared" si="151"/>
        <v/>
      </c>
      <c r="I1328" s="12" t="str">
        <f t="shared" si="152"/>
        <v/>
      </c>
      <c r="J1328" s="12" t="str">
        <f t="shared" ca="1" si="153"/>
        <v/>
      </c>
    </row>
    <row r="1329" spans="1:10" x14ac:dyDescent="0.2">
      <c r="A1329" s="10" t="str">
        <f>IF(ISERROR(IF(A1328=nper,"",A1328+1))=TRUE,"",IF(A1328=nper,"",A1328+1))</f>
        <v/>
      </c>
      <c r="B1329" s="43" t="str">
        <f t="shared" si="147"/>
        <v/>
      </c>
      <c r="C1329" s="46" t="str">
        <f>IF(A1329="","",IF(OR(A1329=nper,payment&gt;ROUND((1+rate)*G1328,2)),ROUND((1+rate)*G1328,2),payment))</f>
        <v/>
      </c>
      <c r="D1329" s="28"/>
      <c r="E1329" s="11" t="str">
        <f t="shared" si="148"/>
        <v/>
      </c>
      <c r="F1329" s="11" t="str">
        <f t="shared" si="149"/>
        <v/>
      </c>
      <c r="G1329" s="11" t="str">
        <f t="shared" si="150"/>
        <v/>
      </c>
      <c r="H1329" s="12" t="str">
        <f t="shared" si="151"/>
        <v/>
      </c>
      <c r="I1329" s="12" t="str">
        <f t="shared" si="152"/>
        <v/>
      </c>
      <c r="J1329" s="12" t="str">
        <f t="shared" ca="1" si="153"/>
        <v/>
      </c>
    </row>
    <row r="1330" spans="1:10" x14ac:dyDescent="0.2">
      <c r="A1330" s="10" t="str">
        <f>IF(ISERROR(IF(A1329=nper,"",A1329+1))=TRUE,"",IF(A1329=nper,"",A1329+1))</f>
        <v/>
      </c>
      <c r="B1330" s="43" t="str">
        <f t="shared" si="147"/>
        <v/>
      </c>
      <c r="C1330" s="46" t="str">
        <f>IF(A1330="","",IF(OR(A1330=nper,payment&gt;ROUND((1+rate)*G1329,2)),ROUND((1+rate)*G1329,2),payment))</f>
        <v/>
      </c>
      <c r="D1330" s="28"/>
      <c r="E1330" s="11" t="str">
        <f t="shared" si="148"/>
        <v/>
      </c>
      <c r="F1330" s="11" t="str">
        <f t="shared" si="149"/>
        <v/>
      </c>
      <c r="G1330" s="11" t="str">
        <f t="shared" si="150"/>
        <v/>
      </c>
      <c r="H1330" s="12" t="str">
        <f t="shared" si="151"/>
        <v/>
      </c>
      <c r="I1330" s="12" t="str">
        <f t="shared" si="152"/>
        <v/>
      </c>
      <c r="J1330" s="12" t="str">
        <f t="shared" ca="1" si="153"/>
        <v/>
      </c>
    </row>
    <row r="1331" spans="1:10" x14ac:dyDescent="0.2">
      <c r="A1331" s="10" t="str">
        <f>IF(ISERROR(IF(A1330=nper,"",A1330+1))=TRUE,"",IF(A1330=nper,"",A1330+1))</f>
        <v/>
      </c>
      <c r="B1331" s="43" t="str">
        <f t="shared" si="147"/>
        <v/>
      </c>
      <c r="C1331" s="46" t="str">
        <f>IF(A1331="","",IF(OR(A1331=nper,payment&gt;ROUND((1+rate)*G1330,2)),ROUND((1+rate)*G1330,2),payment))</f>
        <v/>
      </c>
      <c r="D1331" s="28"/>
      <c r="E1331" s="11" t="str">
        <f t="shared" si="148"/>
        <v/>
      </c>
      <c r="F1331" s="11" t="str">
        <f t="shared" si="149"/>
        <v/>
      </c>
      <c r="G1331" s="11" t="str">
        <f t="shared" si="150"/>
        <v/>
      </c>
      <c r="H1331" s="12" t="str">
        <f t="shared" si="151"/>
        <v/>
      </c>
      <c r="I1331" s="12" t="str">
        <f t="shared" si="152"/>
        <v/>
      </c>
      <c r="J1331" s="12" t="str">
        <f t="shared" ca="1" si="153"/>
        <v/>
      </c>
    </row>
    <row r="1332" spans="1:10" x14ac:dyDescent="0.2">
      <c r="A1332" s="10" t="str">
        <f>IF(ISERROR(IF(A1331=nper,"",A1331+1))=TRUE,"",IF(A1331=nper,"",A1331+1))</f>
        <v/>
      </c>
      <c r="B1332" s="43" t="str">
        <f t="shared" si="147"/>
        <v/>
      </c>
      <c r="C1332" s="46" t="str">
        <f>IF(A1332="","",IF(OR(A1332=nper,payment&gt;ROUND((1+rate)*G1331,2)),ROUND((1+rate)*G1331,2),payment))</f>
        <v/>
      </c>
      <c r="D1332" s="28"/>
      <c r="E1332" s="11" t="str">
        <f t="shared" si="148"/>
        <v/>
      </c>
      <c r="F1332" s="11" t="str">
        <f t="shared" si="149"/>
        <v/>
      </c>
      <c r="G1332" s="11" t="str">
        <f t="shared" si="150"/>
        <v/>
      </c>
      <c r="H1332" s="12" t="str">
        <f t="shared" si="151"/>
        <v/>
      </c>
      <c r="I1332" s="12" t="str">
        <f t="shared" si="152"/>
        <v/>
      </c>
      <c r="J1332" s="12" t="str">
        <f t="shared" ca="1" si="153"/>
        <v/>
      </c>
    </row>
    <row r="1333" spans="1:10" x14ac:dyDescent="0.2">
      <c r="A1333" s="10" t="str">
        <f>IF(ISERROR(IF(A1332=nper,"",A1332+1))=TRUE,"",IF(A1332=nper,"",A1332+1))</f>
        <v/>
      </c>
      <c r="B1333" s="43" t="str">
        <f t="shared" si="147"/>
        <v/>
      </c>
      <c r="C1333" s="46" t="str">
        <f>IF(A1333="","",IF(OR(A1333=nper,payment&gt;ROUND((1+rate)*G1332,2)),ROUND((1+rate)*G1332,2),payment))</f>
        <v/>
      </c>
      <c r="D1333" s="28"/>
      <c r="E1333" s="11" t="str">
        <f t="shared" si="148"/>
        <v/>
      </c>
      <c r="F1333" s="11" t="str">
        <f t="shared" si="149"/>
        <v/>
      </c>
      <c r="G1333" s="11" t="str">
        <f t="shared" si="150"/>
        <v/>
      </c>
      <c r="H1333" s="12" t="str">
        <f t="shared" si="151"/>
        <v/>
      </c>
      <c r="I1333" s="12" t="str">
        <f t="shared" si="152"/>
        <v/>
      </c>
      <c r="J1333" s="12" t="str">
        <f t="shared" ca="1" si="153"/>
        <v/>
      </c>
    </row>
    <row r="1334" spans="1:10" x14ac:dyDescent="0.2">
      <c r="A1334" s="10" t="str">
        <f>IF(ISERROR(IF(A1333=nper,"",A1333+1))=TRUE,"",IF(A1333=nper,"",A1333+1))</f>
        <v/>
      </c>
      <c r="B1334" s="43" t="str">
        <f t="shared" si="147"/>
        <v/>
      </c>
      <c r="C1334" s="46" t="str">
        <f>IF(A1334="","",IF(OR(A1334=nper,payment&gt;ROUND((1+rate)*G1333,2)),ROUND((1+rate)*G1333,2),payment))</f>
        <v/>
      </c>
      <c r="D1334" s="28"/>
      <c r="E1334" s="11" t="str">
        <f t="shared" si="148"/>
        <v/>
      </c>
      <c r="F1334" s="11" t="str">
        <f t="shared" si="149"/>
        <v/>
      </c>
      <c r="G1334" s="11" t="str">
        <f t="shared" si="150"/>
        <v/>
      </c>
      <c r="H1334" s="12" t="str">
        <f t="shared" si="151"/>
        <v/>
      </c>
      <c r="I1334" s="12" t="str">
        <f t="shared" si="152"/>
        <v/>
      </c>
      <c r="J1334" s="12" t="str">
        <f t="shared" ca="1" si="153"/>
        <v/>
      </c>
    </row>
    <row r="1335" spans="1:10" x14ac:dyDescent="0.2">
      <c r="A1335" s="10" t="str">
        <f>IF(ISERROR(IF(A1334=nper,"",A1334+1))=TRUE,"",IF(A1334=nper,"",A1334+1))</f>
        <v/>
      </c>
      <c r="B1335" s="43" t="str">
        <f t="shared" si="147"/>
        <v/>
      </c>
      <c r="C1335" s="46" t="str">
        <f>IF(A1335="","",IF(OR(A1335=nper,payment&gt;ROUND((1+rate)*G1334,2)),ROUND((1+rate)*G1334,2),payment))</f>
        <v/>
      </c>
      <c r="D1335" s="28"/>
      <c r="E1335" s="11" t="str">
        <f t="shared" si="148"/>
        <v/>
      </c>
      <c r="F1335" s="11" t="str">
        <f t="shared" si="149"/>
        <v/>
      </c>
      <c r="G1335" s="11" t="str">
        <f t="shared" si="150"/>
        <v/>
      </c>
      <c r="H1335" s="12" t="str">
        <f t="shared" si="151"/>
        <v/>
      </c>
      <c r="I1335" s="12" t="str">
        <f t="shared" si="152"/>
        <v/>
      </c>
      <c r="J1335" s="12" t="str">
        <f t="shared" ca="1" si="153"/>
        <v/>
      </c>
    </row>
    <row r="1336" spans="1:10" x14ac:dyDescent="0.2">
      <c r="A1336" s="10" t="str">
        <f>IF(ISERROR(IF(A1335=nper,"",A1335+1))=TRUE,"",IF(A1335=nper,"",A1335+1))</f>
        <v/>
      </c>
      <c r="B1336" s="43" t="str">
        <f t="shared" si="147"/>
        <v/>
      </c>
      <c r="C1336" s="46" t="str">
        <f>IF(A1336="","",IF(OR(A1336=nper,payment&gt;ROUND((1+rate)*G1335,2)),ROUND((1+rate)*G1335,2),payment))</f>
        <v/>
      </c>
      <c r="D1336" s="28"/>
      <c r="E1336" s="11" t="str">
        <f t="shared" si="148"/>
        <v/>
      </c>
      <c r="F1336" s="11" t="str">
        <f t="shared" si="149"/>
        <v/>
      </c>
      <c r="G1336" s="11" t="str">
        <f t="shared" si="150"/>
        <v/>
      </c>
      <c r="H1336" s="12" t="str">
        <f t="shared" si="151"/>
        <v/>
      </c>
      <c r="I1336" s="12" t="str">
        <f t="shared" si="152"/>
        <v/>
      </c>
      <c r="J1336" s="12" t="str">
        <f t="shared" ca="1" si="153"/>
        <v/>
      </c>
    </row>
    <row r="1337" spans="1:10" x14ac:dyDescent="0.2">
      <c r="A1337" s="10" t="str">
        <f>IF(ISERROR(IF(A1336=nper,"",A1336+1))=TRUE,"",IF(A1336=nper,"",A1336+1))</f>
        <v/>
      </c>
      <c r="B1337" s="43" t="str">
        <f t="shared" si="147"/>
        <v/>
      </c>
      <c r="C1337" s="46" t="str">
        <f>IF(A1337="","",IF(OR(A1337=nper,payment&gt;ROUND((1+rate)*G1336,2)),ROUND((1+rate)*G1336,2),payment))</f>
        <v/>
      </c>
      <c r="D1337" s="28"/>
      <c r="E1337" s="11" t="str">
        <f t="shared" si="148"/>
        <v/>
      </c>
      <c r="F1337" s="11" t="str">
        <f t="shared" si="149"/>
        <v/>
      </c>
      <c r="G1337" s="11" t="str">
        <f t="shared" si="150"/>
        <v/>
      </c>
      <c r="H1337" s="12" t="str">
        <f t="shared" si="151"/>
        <v/>
      </c>
      <c r="I1337" s="12" t="str">
        <f t="shared" si="152"/>
        <v/>
      </c>
      <c r="J1337" s="12" t="str">
        <f t="shared" ca="1" si="153"/>
        <v/>
      </c>
    </row>
    <row r="1338" spans="1:10" x14ac:dyDescent="0.2">
      <c r="A1338" s="10" t="str">
        <f>IF(ISERROR(IF(A1337=nper,"",A1337+1))=TRUE,"",IF(A1337=nper,"",A1337+1))</f>
        <v/>
      </c>
      <c r="B1338" s="43" t="str">
        <f t="shared" si="147"/>
        <v/>
      </c>
      <c r="C1338" s="46" t="str">
        <f>IF(A1338="","",IF(OR(A1338=nper,payment&gt;ROUND((1+rate)*G1337,2)),ROUND((1+rate)*G1337,2),payment))</f>
        <v/>
      </c>
      <c r="D1338" s="28"/>
      <c r="E1338" s="11" t="str">
        <f t="shared" si="148"/>
        <v/>
      </c>
      <c r="F1338" s="11" t="str">
        <f t="shared" si="149"/>
        <v/>
      </c>
      <c r="G1338" s="11" t="str">
        <f t="shared" si="150"/>
        <v/>
      </c>
      <c r="H1338" s="12" t="str">
        <f t="shared" si="151"/>
        <v/>
      </c>
      <c r="I1338" s="12" t="str">
        <f t="shared" si="152"/>
        <v/>
      </c>
      <c r="J1338" s="12" t="str">
        <f t="shared" ca="1" si="153"/>
        <v/>
      </c>
    </row>
    <row r="1339" spans="1:10" x14ac:dyDescent="0.2">
      <c r="A1339" s="10" t="str">
        <f>IF(ISERROR(IF(A1338=nper,"",A1338+1))=TRUE,"",IF(A1338=nper,"",A1338+1))</f>
        <v/>
      </c>
      <c r="B1339" s="43" t="str">
        <f t="shared" si="147"/>
        <v/>
      </c>
      <c r="C1339" s="46" t="str">
        <f>IF(A1339="","",IF(OR(A1339=nper,payment&gt;ROUND((1+rate)*G1338,2)),ROUND((1+rate)*G1338,2),payment))</f>
        <v/>
      </c>
      <c r="D1339" s="28"/>
      <c r="E1339" s="11" t="str">
        <f t="shared" si="148"/>
        <v/>
      </c>
      <c r="F1339" s="11" t="str">
        <f t="shared" si="149"/>
        <v/>
      </c>
      <c r="G1339" s="11" t="str">
        <f t="shared" si="150"/>
        <v/>
      </c>
      <c r="H1339" s="12" t="str">
        <f t="shared" si="151"/>
        <v/>
      </c>
      <c r="I1339" s="12" t="str">
        <f t="shared" si="152"/>
        <v/>
      </c>
      <c r="J1339" s="12" t="str">
        <f t="shared" ca="1" si="153"/>
        <v/>
      </c>
    </row>
    <row r="1340" spans="1:10" x14ac:dyDescent="0.2">
      <c r="A1340" s="10" t="str">
        <f>IF(ISERROR(IF(A1339=nper,"",A1339+1))=TRUE,"",IF(A1339=nper,"",A1339+1))</f>
        <v/>
      </c>
      <c r="B1340" s="43" t="str">
        <f t="shared" si="147"/>
        <v/>
      </c>
      <c r="C1340" s="46" t="str">
        <f>IF(A1340="","",IF(OR(A1340=nper,payment&gt;ROUND((1+rate)*G1339,2)),ROUND((1+rate)*G1339,2),payment))</f>
        <v/>
      </c>
      <c r="D1340" s="28"/>
      <c r="E1340" s="11" t="str">
        <f t="shared" si="148"/>
        <v/>
      </c>
      <c r="F1340" s="11" t="str">
        <f t="shared" si="149"/>
        <v/>
      </c>
      <c r="G1340" s="11" t="str">
        <f t="shared" si="150"/>
        <v/>
      </c>
      <c r="H1340" s="12" t="str">
        <f t="shared" si="151"/>
        <v/>
      </c>
      <c r="I1340" s="12" t="str">
        <f t="shared" si="152"/>
        <v/>
      </c>
      <c r="J1340" s="12" t="str">
        <f t="shared" ca="1" si="153"/>
        <v/>
      </c>
    </row>
    <row r="1341" spans="1:10" x14ac:dyDescent="0.2">
      <c r="A1341" s="10" t="str">
        <f>IF(ISERROR(IF(A1340=nper,"",A1340+1))=TRUE,"",IF(A1340=nper,"",A1340+1))</f>
        <v/>
      </c>
      <c r="B1341" s="43" t="str">
        <f t="shared" si="147"/>
        <v/>
      </c>
      <c r="C1341" s="46" t="str">
        <f>IF(A1341="","",IF(OR(A1341=nper,payment&gt;ROUND((1+rate)*G1340,2)),ROUND((1+rate)*G1340,2),payment))</f>
        <v/>
      </c>
      <c r="D1341" s="28"/>
      <c r="E1341" s="11" t="str">
        <f t="shared" si="148"/>
        <v/>
      </c>
      <c r="F1341" s="11" t="str">
        <f t="shared" si="149"/>
        <v/>
      </c>
      <c r="G1341" s="11" t="str">
        <f t="shared" si="150"/>
        <v/>
      </c>
      <c r="H1341" s="12" t="str">
        <f t="shared" si="151"/>
        <v/>
      </c>
      <c r="I1341" s="12" t="str">
        <f t="shared" si="152"/>
        <v/>
      </c>
      <c r="J1341" s="12" t="str">
        <f t="shared" ca="1" si="153"/>
        <v/>
      </c>
    </row>
    <row r="1342" spans="1:10" x14ac:dyDescent="0.2">
      <c r="A1342" s="10" t="str">
        <f>IF(ISERROR(IF(A1341=nper,"",A1341+1))=TRUE,"",IF(A1341=nper,"",A1341+1))</f>
        <v/>
      </c>
      <c r="B1342" s="43" t="str">
        <f t="shared" si="147"/>
        <v/>
      </c>
      <c r="C1342" s="46" t="str">
        <f>IF(A1342="","",IF(OR(A1342=nper,payment&gt;ROUND((1+rate)*G1341,2)),ROUND((1+rate)*G1341,2),payment))</f>
        <v/>
      </c>
      <c r="D1342" s="28"/>
      <c r="E1342" s="11" t="str">
        <f t="shared" si="148"/>
        <v/>
      </c>
      <c r="F1342" s="11" t="str">
        <f t="shared" si="149"/>
        <v/>
      </c>
      <c r="G1342" s="11" t="str">
        <f t="shared" si="150"/>
        <v/>
      </c>
      <c r="H1342" s="12" t="str">
        <f t="shared" si="151"/>
        <v/>
      </c>
      <c r="I1342" s="12" t="str">
        <f t="shared" si="152"/>
        <v/>
      </c>
      <c r="J1342" s="12" t="str">
        <f t="shared" ca="1" si="153"/>
        <v/>
      </c>
    </row>
    <row r="1343" spans="1:10" x14ac:dyDescent="0.2">
      <c r="A1343" s="10" t="str">
        <f>IF(ISERROR(IF(A1342=nper,"",A1342+1))=TRUE,"",IF(A1342=nper,"",A1342+1))</f>
        <v/>
      </c>
      <c r="B1343" s="43" t="str">
        <f t="shared" si="147"/>
        <v/>
      </c>
      <c r="C1343" s="46" t="str">
        <f>IF(A1343="","",IF(OR(A1343=nper,payment&gt;ROUND((1+rate)*G1342,2)),ROUND((1+rate)*G1342,2),payment))</f>
        <v/>
      </c>
      <c r="D1343" s="28"/>
      <c r="E1343" s="11" t="str">
        <f t="shared" si="148"/>
        <v/>
      </c>
      <c r="F1343" s="11" t="str">
        <f t="shared" si="149"/>
        <v/>
      </c>
      <c r="G1343" s="11" t="str">
        <f t="shared" si="150"/>
        <v/>
      </c>
      <c r="H1343" s="12" t="str">
        <f t="shared" si="151"/>
        <v/>
      </c>
      <c r="I1343" s="12" t="str">
        <f t="shared" si="152"/>
        <v/>
      </c>
      <c r="J1343" s="12" t="str">
        <f t="shared" ca="1" si="153"/>
        <v/>
      </c>
    </row>
    <row r="1344" spans="1:10" x14ac:dyDescent="0.2">
      <c r="A1344" s="10" t="str">
        <f>IF(ISERROR(IF(A1343=nper,"",A1343+1))=TRUE,"",IF(A1343=nper,"",A1343+1))</f>
        <v/>
      </c>
      <c r="B1344" s="43" t="str">
        <f t="shared" si="147"/>
        <v/>
      </c>
      <c r="C1344" s="46" t="str">
        <f>IF(A1344="","",IF(OR(A1344=nper,payment&gt;ROUND((1+rate)*G1343,2)),ROUND((1+rate)*G1343,2),payment))</f>
        <v/>
      </c>
      <c r="D1344" s="28"/>
      <c r="E1344" s="11" t="str">
        <f t="shared" si="148"/>
        <v/>
      </c>
      <c r="F1344" s="11" t="str">
        <f t="shared" si="149"/>
        <v/>
      </c>
      <c r="G1344" s="11" t="str">
        <f t="shared" si="150"/>
        <v/>
      </c>
      <c r="H1344" s="12" t="str">
        <f t="shared" si="151"/>
        <v/>
      </c>
      <c r="I1344" s="12" t="str">
        <f t="shared" si="152"/>
        <v/>
      </c>
      <c r="J1344" s="12" t="str">
        <f t="shared" ca="1" si="153"/>
        <v/>
      </c>
    </row>
    <row r="1345" spans="1:10" x14ac:dyDescent="0.2">
      <c r="A1345" s="10" t="str">
        <f>IF(ISERROR(IF(A1344=nper,"",A1344+1))=TRUE,"",IF(A1344=nper,"",A1344+1))</f>
        <v/>
      </c>
      <c r="B1345" s="43" t="str">
        <f t="shared" si="147"/>
        <v/>
      </c>
      <c r="C1345" s="46" t="str">
        <f>IF(A1345="","",IF(OR(A1345=nper,payment&gt;ROUND((1+rate)*G1344,2)),ROUND((1+rate)*G1344,2),payment))</f>
        <v/>
      </c>
      <c r="D1345" s="28"/>
      <c r="E1345" s="11" t="str">
        <f t="shared" si="148"/>
        <v/>
      </c>
      <c r="F1345" s="11" t="str">
        <f t="shared" si="149"/>
        <v/>
      </c>
      <c r="G1345" s="11" t="str">
        <f t="shared" si="150"/>
        <v/>
      </c>
      <c r="H1345" s="12" t="str">
        <f t="shared" si="151"/>
        <v/>
      </c>
      <c r="I1345" s="12" t="str">
        <f t="shared" si="152"/>
        <v/>
      </c>
      <c r="J1345" s="12" t="str">
        <f t="shared" ca="1" si="153"/>
        <v/>
      </c>
    </row>
    <row r="1346" spans="1:10" x14ac:dyDescent="0.2">
      <c r="A1346" s="10" t="str">
        <f>IF(ISERROR(IF(A1345=nper,"",A1345+1))=TRUE,"",IF(A1345=nper,"",A1345+1))</f>
        <v/>
      </c>
      <c r="B1346" s="43" t="str">
        <f t="shared" si="147"/>
        <v/>
      </c>
      <c r="C1346" s="46" t="str">
        <f>IF(A1346="","",IF(OR(A1346=nper,payment&gt;ROUND((1+rate)*G1345,2)),ROUND((1+rate)*G1345,2),payment))</f>
        <v/>
      </c>
      <c r="D1346" s="28"/>
      <c r="E1346" s="11" t="str">
        <f t="shared" si="148"/>
        <v/>
      </c>
      <c r="F1346" s="11" t="str">
        <f t="shared" si="149"/>
        <v/>
      </c>
      <c r="G1346" s="11" t="str">
        <f t="shared" si="150"/>
        <v/>
      </c>
      <c r="H1346" s="12" t="str">
        <f t="shared" si="151"/>
        <v/>
      </c>
      <c r="I1346" s="12" t="str">
        <f t="shared" si="152"/>
        <v/>
      </c>
      <c r="J1346" s="12" t="str">
        <f t="shared" ca="1" si="153"/>
        <v/>
      </c>
    </row>
    <row r="1347" spans="1:10" x14ac:dyDescent="0.2">
      <c r="A1347" s="10" t="str">
        <f>IF(ISERROR(IF(A1346=nper,"",A1346+1))=TRUE,"",IF(A1346=nper,"",A1346+1))</f>
        <v/>
      </c>
      <c r="B1347" s="43" t="str">
        <f t="shared" si="147"/>
        <v/>
      </c>
      <c r="C1347" s="46" t="str">
        <f>IF(A1347="","",IF(OR(A1347=nper,payment&gt;ROUND((1+rate)*G1346,2)),ROUND((1+rate)*G1346,2),payment))</f>
        <v/>
      </c>
      <c r="D1347" s="28"/>
      <c r="E1347" s="11" t="str">
        <f t="shared" si="148"/>
        <v/>
      </c>
      <c r="F1347" s="11" t="str">
        <f t="shared" si="149"/>
        <v/>
      </c>
      <c r="G1347" s="11" t="str">
        <f t="shared" si="150"/>
        <v/>
      </c>
      <c r="H1347" s="12" t="str">
        <f t="shared" si="151"/>
        <v/>
      </c>
      <c r="I1347" s="12" t="str">
        <f t="shared" si="152"/>
        <v/>
      </c>
      <c r="J1347" s="12" t="str">
        <f t="shared" ca="1" si="153"/>
        <v/>
      </c>
    </row>
    <row r="1348" spans="1:10" x14ac:dyDescent="0.2">
      <c r="A1348" s="10" t="str">
        <f>IF(ISERROR(IF(A1347=nper,"",A1347+1))=TRUE,"",IF(A1347=nper,"",A1347+1))</f>
        <v/>
      </c>
      <c r="B1348" s="43" t="str">
        <f t="shared" si="147"/>
        <v/>
      </c>
      <c r="C1348" s="46" t="str">
        <f>IF(A1348="","",IF(OR(A1348=nper,payment&gt;ROUND((1+rate)*G1347,2)),ROUND((1+rate)*G1347,2),payment))</f>
        <v/>
      </c>
      <c r="D1348" s="28"/>
      <c r="E1348" s="11" t="str">
        <f t="shared" si="148"/>
        <v/>
      </c>
      <c r="F1348" s="11" t="str">
        <f t="shared" si="149"/>
        <v/>
      </c>
      <c r="G1348" s="11" t="str">
        <f t="shared" si="150"/>
        <v/>
      </c>
      <c r="H1348" s="12" t="str">
        <f t="shared" si="151"/>
        <v/>
      </c>
      <c r="I1348" s="12" t="str">
        <f t="shared" si="152"/>
        <v/>
      </c>
      <c r="J1348" s="12" t="str">
        <f t="shared" ca="1" si="153"/>
        <v/>
      </c>
    </row>
    <row r="1349" spans="1:10" x14ac:dyDescent="0.2">
      <c r="A1349" s="10" t="str">
        <f>IF(ISERROR(IF(A1348=nper,"",A1348+1))=TRUE,"",IF(A1348=nper,"",A1348+1))</f>
        <v/>
      </c>
      <c r="B1349" s="43" t="str">
        <f t="shared" si="147"/>
        <v/>
      </c>
      <c r="C1349" s="46" t="str">
        <f>IF(A1349="","",IF(OR(A1349=nper,payment&gt;ROUND((1+rate)*G1348,2)),ROUND((1+rate)*G1348,2),payment))</f>
        <v/>
      </c>
      <c r="D1349" s="28"/>
      <c r="E1349" s="11" t="str">
        <f t="shared" si="148"/>
        <v/>
      </c>
      <c r="F1349" s="11" t="str">
        <f t="shared" si="149"/>
        <v/>
      </c>
      <c r="G1349" s="11" t="str">
        <f t="shared" si="150"/>
        <v/>
      </c>
      <c r="H1349" s="12" t="str">
        <f t="shared" si="151"/>
        <v/>
      </c>
      <c r="I1349" s="12" t="str">
        <f t="shared" si="152"/>
        <v/>
      </c>
      <c r="J1349" s="12" t="str">
        <f t="shared" ca="1" si="153"/>
        <v/>
      </c>
    </row>
    <row r="1350" spans="1:10" x14ac:dyDescent="0.2">
      <c r="A1350" s="10" t="str">
        <f>IF(ISERROR(IF(A1349=nper,"",A1349+1))=TRUE,"",IF(A1349=nper,"",A1349+1))</f>
        <v/>
      </c>
      <c r="B1350" s="43" t="str">
        <f t="shared" si="147"/>
        <v/>
      </c>
      <c r="C1350" s="46" t="str">
        <f>IF(A1350="","",IF(OR(A1350=nper,payment&gt;ROUND((1+rate)*G1349,2)),ROUND((1+rate)*G1349,2),payment))</f>
        <v/>
      </c>
      <c r="D1350" s="28"/>
      <c r="E1350" s="11" t="str">
        <f t="shared" si="148"/>
        <v/>
      </c>
      <c r="F1350" s="11" t="str">
        <f t="shared" si="149"/>
        <v/>
      </c>
      <c r="G1350" s="11" t="str">
        <f t="shared" si="150"/>
        <v/>
      </c>
      <c r="H1350" s="12" t="str">
        <f t="shared" si="151"/>
        <v/>
      </c>
      <c r="I1350" s="12" t="str">
        <f t="shared" si="152"/>
        <v/>
      </c>
      <c r="J1350" s="12" t="str">
        <f t="shared" ca="1" si="153"/>
        <v/>
      </c>
    </row>
    <row r="1351" spans="1:10" x14ac:dyDescent="0.2">
      <c r="A1351" s="10" t="str">
        <f>IF(ISERROR(IF(A1350=nper,"",A1350+1))=TRUE,"",IF(A1350=nper,"",A1350+1))</f>
        <v/>
      </c>
      <c r="B1351" s="43" t="str">
        <f t="shared" si="147"/>
        <v/>
      </c>
      <c r="C1351" s="46" t="str">
        <f>IF(A1351="","",IF(OR(A1351=nper,payment&gt;ROUND((1+rate)*G1350,2)),ROUND((1+rate)*G1350,2),payment))</f>
        <v/>
      </c>
      <c r="D1351" s="28"/>
      <c r="E1351" s="11" t="str">
        <f t="shared" si="148"/>
        <v/>
      </c>
      <c r="F1351" s="11" t="str">
        <f t="shared" si="149"/>
        <v/>
      </c>
      <c r="G1351" s="11" t="str">
        <f t="shared" si="150"/>
        <v/>
      </c>
      <c r="H1351" s="12" t="str">
        <f t="shared" si="151"/>
        <v/>
      </c>
      <c r="I1351" s="12" t="str">
        <f t="shared" si="152"/>
        <v/>
      </c>
      <c r="J1351" s="12" t="str">
        <f t="shared" ca="1" si="153"/>
        <v/>
      </c>
    </row>
    <row r="1352" spans="1:10" x14ac:dyDescent="0.2">
      <c r="A1352" s="10" t="str">
        <f>IF(ISERROR(IF(A1351=nper,"",A1351+1))=TRUE,"",IF(A1351=nper,"",A1351+1))</f>
        <v/>
      </c>
      <c r="B1352" s="43" t="str">
        <f t="shared" si="147"/>
        <v/>
      </c>
      <c r="C1352" s="46" t="str">
        <f>IF(A1352="","",IF(OR(A1352=nper,payment&gt;ROUND((1+rate)*G1351,2)),ROUND((1+rate)*G1351,2),payment))</f>
        <v/>
      </c>
      <c r="D1352" s="28"/>
      <c r="E1352" s="11" t="str">
        <f t="shared" si="148"/>
        <v/>
      </c>
      <c r="F1352" s="11" t="str">
        <f t="shared" si="149"/>
        <v/>
      </c>
      <c r="G1352" s="11" t="str">
        <f t="shared" si="150"/>
        <v/>
      </c>
      <c r="H1352" s="12" t="str">
        <f t="shared" si="151"/>
        <v/>
      </c>
      <c r="I1352" s="12" t="str">
        <f t="shared" si="152"/>
        <v/>
      </c>
      <c r="J1352" s="12" t="str">
        <f t="shared" ca="1" si="153"/>
        <v/>
      </c>
    </row>
    <row r="1353" spans="1:10" x14ac:dyDescent="0.2">
      <c r="A1353" s="10" t="str">
        <f>IF(ISERROR(IF(A1352=nper,"",A1352+1))=TRUE,"",IF(A1352=nper,"",A1352+1))</f>
        <v/>
      </c>
      <c r="B1353" s="43" t="str">
        <f t="shared" si="147"/>
        <v/>
      </c>
      <c r="C1353" s="46" t="str">
        <f>IF(A1353="","",IF(OR(A1353=nper,payment&gt;ROUND((1+rate)*G1352,2)),ROUND((1+rate)*G1352,2),payment))</f>
        <v/>
      </c>
      <c r="D1353" s="28"/>
      <c r="E1353" s="11" t="str">
        <f t="shared" si="148"/>
        <v/>
      </c>
      <c r="F1353" s="11" t="str">
        <f t="shared" si="149"/>
        <v/>
      </c>
      <c r="G1353" s="11" t="str">
        <f t="shared" si="150"/>
        <v/>
      </c>
      <c r="H1353" s="12" t="str">
        <f t="shared" si="151"/>
        <v/>
      </c>
      <c r="I1353" s="12" t="str">
        <f t="shared" si="152"/>
        <v/>
      </c>
      <c r="J1353" s="12" t="str">
        <f t="shared" ca="1" si="153"/>
        <v/>
      </c>
    </row>
    <row r="1354" spans="1:10" x14ac:dyDescent="0.2">
      <c r="A1354" s="10" t="str">
        <f>IF(ISERROR(IF(A1353=nper,"",A1353+1))=TRUE,"",IF(A1353=nper,"",A1353+1))</f>
        <v/>
      </c>
      <c r="B1354" s="43" t="str">
        <f t="shared" si="147"/>
        <v/>
      </c>
      <c r="C1354" s="46" t="str">
        <f>IF(A1354="","",IF(OR(A1354=nper,payment&gt;ROUND((1+rate)*G1353,2)),ROUND((1+rate)*G1353,2),payment))</f>
        <v/>
      </c>
      <c r="D1354" s="28"/>
      <c r="E1354" s="11" t="str">
        <f t="shared" si="148"/>
        <v/>
      </c>
      <c r="F1354" s="11" t="str">
        <f t="shared" si="149"/>
        <v/>
      </c>
      <c r="G1354" s="11" t="str">
        <f t="shared" si="150"/>
        <v/>
      </c>
      <c r="H1354" s="12" t="str">
        <f t="shared" si="151"/>
        <v/>
      </c>
      <c r="I1354" s="12" t="str">
        <f t="shared" si="152"/>
        <v/>
      </c>
      <c r="J1354" s="12" t="str">
        <f t="shared" ca="1" si="153"/>
        <v/>
      </c>
    </row>
    <row r="1355" spans="1:10" x14ac:dyDescent="0.2">
      <c r="A1355" s="10" t="str">
        <f>IF(ISERROR(IF(A1354=nper,"",A1354+1))=TRUE,"",IF(A1354=nper,"",A1354+1))</f>
        <v/>
      </c>
      <c r="B1355" s="43" t="str">
        <f t="shared" si="147"/>
        <v/>
      </c>
      <c r="C1355" s="46" t="str">
        <f>IF(A1355="","",IF(OR(A1355=nper,payment&gt;ROUND((1+rate)*G1354,2)),ROUND((1+rate)*G1354,2),payment))</f>
        <v/>
      </c>
      <c r="D1355" s="28"/>
      <c r="E1355" s="11" t="str">
        <f t="shared" si="148"/>
        <v/>
      </c>
      <c r="F1355" s="11" t="str">
        <f t="shared" si="149"/>
        <v/>
      </c>
      <c r="G1355" s="11" t="str">
        <f t="shared" si="150"/>
        <v/>
      </c>
      <c r="H1355" s="12" t="str">
        <f t="shared" si="151"/>
        <v/>
      </c>
      <c r="I1355" s="12" t="str">
        <f t="shared" si="152"/>
        <v/>
      </c>
      <c r="J1355" s="12" t="str">
        <f t="shared" ca="1" si="153"/>
        <v/>
      </c>
    </row>
    <row r="1356" spans="1:10" x14ac:dyDescent="0.2">
      <c r="A1356" s="10" t="str">
        <f>IF(ISERROR(IF(A1355=nper,"",A1355+1))=TRUE,"",IF(A1355=nper,"",A1355+1))</f>
        <v/>
      </c>
      <c r="B1356" s="43" t="str">
        <f t="shared" si="147"/>
        <v/>
      </c>
      <c r="C1356" s="46" t="str">
        <f>IF(A1356="","",IF(OR(A1356=nper,payment&gt;ROUND((1+rate)*G1355,2)),ROUND((1+rate)*G1355,2),payment))</f>
        <v/>
      </c>
      <c r="D1356" s="28"/>
      <c r="E1356" s="11" t="str">
        <f t="shared" si="148"/>
        <v/>
      </c>
      <c r="F1356" s="11" t="str">
        <f t="shared" si="149"/>
        <v/>
      </c>
      <c r="G1356" s="11" t="str">
        <f t="shared" si="150"/>
        <v/>
      </c>
      <c r="H1356" s="12" t="str">
        <f t="shared" si="151"/>
        <v/>
      </c>
      <c r="I1356" s="12" t="str">
        <f t="shared" si="152"/>
        <v/>
      </c>
      <c r="J1356" s="12" t="str">
        <f t="shared" ca="1" si="153"/>
        <v/>
      </c>
    </row>
    <row r="1357" spans="1:10" x14ac:dyDescent="0.2">
      <c r="A1357" s="10" t="str">
        <f>IF(ISERROR(IF(A1356=nper,"",A1356+1))=TRUE,"",IF(A1356=nper,"",A1356+1))</f>
        <v/>
      </c>
      <c r="B1357" s="43" t="str">
        <f t="shared" si="147"/>
        <v/>
      </c>
      <c r="C1357" s="46" t="str">
        <f>IF(A1357="","",IF(OR(A1357=nper,payment&gt;ROUND((1+rate)*G1356,2)),ROUND((1+rate)*G1356,2),payment))</f>
        <v/>
      </c>
      <c r="D1357" s="28"/>
      <c r="E1357" s="11" t="str">
        <f t="shared" si="148"/>
        <v/>
      </c>
      <c r="F1357" s="11" t="str">
        <f t="shared" si="149"/>
        <v/>
      </c>
      <c r="G1357" s="11" t="str">
        <f t="shared" si="150"/>
        <v/>
      </c>
      <c r="H1357" s="12" t="str">
        <f t="shared" si="151"/>
        <v/>
      </c>
      <c r="I1357" s="12" t="str">
        <f t="shared" si="152"/>
        <v/>
      </c>
      <c r="J1357" s="12" t="str">
        <f t="shared" ca="1" si="153"/>
        <v/>
      </c>
    </row>
    <row r="1358" spans="1:10" x14ac:dyDescent="0.2">
      <c r="A1358" s="10" t="str">
        <f>IF(ISERROR(IF(A1357=nper,"",A1357+1))=TRUE,"",IF(A1357=nper,"",A1357+1))</f>
        <v/>
      </c>
      <c r="B1358" s="43" t="str">
        <f t="shared" si="147"/>
        <v/>
      </c>
      <c r="C1358" s="46" t="str">
        <f>IF(A1358="","",IF(OR(A1358=nper,payment&gt;ROUND((1+rate)*G1357,2)),ROUND((1+rate)*G1357,2),payment))</f>
        <v/>
      </c>
      <c r="D1358" s="28"/>
      <c r="E1358" s="11" t="str">
        <f t="shared" si="148"/>
        <v/>
      </c>
      <c r="F1358" s="11" t="str">
        <f t="shared" si="149"/>
        <v/>
      </c>
      <c r="G1358" s="11" t="str">
        <f t="shared" si="150"/>
        <v/>
      </c>
      <c r="H1358" s="12" t="str">
        <f t="shared" si="151"/>
        <v/>
      </c>
      <c r="I1358" s="12" t="str">
        <f t="shared" si="152"/>
        <v/>
      </c>
      <c r="J1358" s="12" t="str">
        <f t="shared" ca="1" si="153"/>
        <v/>
      </c>
    </row>
    <row r="1359" spans="1:10" x14ac:dyDescent="0.2">
      <c r="A1359" s="10" t="str">
        <f>IF(ISERROR(IF(A1358=nper,"",A1358+1))=TRUE,"",IF(A1358=nper,"",A1358+1))</f>
        <v/>
      </c>
      <c r="B1359" s="43" t="str">
        <f t="shared" si="147"/>
        <v/>
      </c>
      <c r="C1359" s="46" t="str">
        <f>IF(A1359="","",IF(OR(A1359=nper,payment&gt;ROUND((1+rate)*G1358,2)),ROUND((1+rate)*G1358,2),payment))</f>
        <v/>
      </c>
      <c r="D1359" s="28"/>
      <c r="E1359" s="11" t="str">
        <f t="shared" si="148"/>
        <v/>
      </c>
      <c r="F1359" s="11" t="str">
        <f t="shared" si="149"/>
        <v/>
      </c>
      <c r="G1359" s="11" t="str">
        <f t="shared" si="150"/>
        <v/>
      </c>
      <c r="H1359" s="12" t="str">
        <f t="shared" si="151"/>
        <v/>
      </c>
      <c r="I1359" s="12" t="str">
        <f t="shared" si="152"/>
        <v/>
      </c>
      <c r="J1359" s="12" t="str">
        <f t="shared" ca="1" si="153"/>
        <v/>
      </c>
    </row>
    <row r="1360" spans="1:10" x14ac:dyDescent="0.2">
      <c r="A1360" s="10" t="str">
        <f>IF(ISERROR(IF(A1359=nper,"",A1359+1))=TRUE,"",IF(A1359=nper,"",A1359+1))</f>
        <v/>
      </c>
      <c r="B1360" s="43" t="str">
        <f t="shared" si="147"/>
        <v/>
      </c>
      <c r="C1360" s="46" t="str">
        <f>IF(A1360="","",IF(OR(A1360=nper,payment&gt;ROUND((1+rate)*G1359,2)),ROUND((1+rate)*G1359,2),payment))</f>
        <v/>
      </c>
      <c r="D1360" s="28"/>
      <c r="E1360" s="11" t="str">
        <f t="shared" si="148"/>
        <v/>
      </c>
      <c r="F1360" s="11" t="str">
        <f t="shared" si="149"/>
        <v/>
      </c>
      <c r="G1360" s="11" t="str">
        <f t="shared" si="150"/>
        <v/>
      </c>
      <c r="H1360" s="12" t="str">
        <f t="shared" si="151"/>
        <v/>
      </c>
      <c r="I1360" s="12" t="str">
        <f t="shared" si="152"/>
        <v/>
      </c>
      <c r="J1360" s="12" t="str">
        <f t="shared" ca="1" si="153"/>
        <v/>
      </c>
    </row>
    <row r="1361" spans="1:10" x14ac:dyDescent="0.2">
      <c r="A1361" s="10" t="str">
        <f>IF(ISERROR(IF(A1360=nper,"",A1360+1))=TRUE,"",IF(A1360=nper,"",A1360+1))</f>
        <v/>
      </c>
      <c r="B1361" s="43" t="str">
        <f t="shared" si="147"/>
        <v/>
      </c>
      <c r="C1361" s="46" t="str">
        <f>IF(A1361="","",IF(OR(A1361=nper,payment&gt;ROUND((1+rate)*G1360,2)),ROUND((1+rate)*G1360,2),payment))</f>
        <v/>
      </c>
      <c r="D1361" s="28"/>
      <c r="E1361" s="11" t="str">
        <f t="shared" si="148"/>
        <v/>
      </c>
      <c r="F1361" s="11" t="str">
        <f t="shared" si="149"/>
        <v/>
      </c>
      <c r="G1361" s="11" t="str">
        <f t="shared" si="150"/>
        <v/>
      </c>
      <c r="H1361" s="12" t="str">
        <f t="shared" si="151"/>
        <v/>
      </c>
      <c r="I1361" s="12" t="str">
        <f t="shared" si="152"/>
        <v/>
      </c>
      <c r="J1361" s="12" t="str">
        <f t="shared" ca="1" si="153"/>
        <v/>
      </c>
    </row>
    <row r="1362" spans="1:10" x14ac:dyDescent="0.2">
      <c r="A1362" s="10" t="str">
        <f>IF(ISERROR(IF(A1361=nper,"",A1361+1))=TRUE,"",IF(A1361=nper,"",A1361+1))</f>
        <v/>
      </c>
      <c r="B1362" s="43" t="str">
        <f t="shared" si="147"/>
        <v/>
      </c>
      <c r="C1362" s="46" t="str">
        <f>IF(A1362="","",IF(OR(A1362=nper,payment&gt;ROUND((1+rate)*G1361,2)),ROUND((1+rate)*G1361,2),payment))</f>
        <v/>
      </c>
      <c r="D1362" s="28"/>
      <c r="E1362" s="11" t="str">
        <f t="shared" si="148"/>
        <v/>
      </c>
      <c r="F1362" s="11" t="str">
        <f t="shared" si="149"/>
        <v/>
      </c>
      <c r="G1362" s="11" t="str">
        <f t="shared" si="150"/>
        <v/>
      </c>
      <c r="H1362" s="12" t="str">
        <f t="shared" si="151"/>
        <v/>
      </c>
      <c r="I1362" s="12" t="str">
        <f t="shared" si="152"/>
        <v/>
      </c>
      <c r="J1362" s="12" t="str">
        <f t="shared" ca="1" si="153"/>
        <v/>
      </c>
    </row>
    <row r="1363" spans="1:10" x14ac:dyDescent="0.2">
      <c r="A1363" s="10" t="str">
        <f>IF(ISERROR(IF(A1362=nper,"",A1362+1))=TRUE,"",IF(A1362=nper,"",A1362+1))</f>
        <v/>
      </c>
      <c r="B1363" s="43" t="str">
        <f t="shared" si="147"/>
        <v/>
      </c>
      <c r="C1363" s="46" t="str">
        <f>IF(A1363="","",IF(OR(A1363=nper,payment&gt;ROUND((1+rate)*G1362,2)),ROUND((1+rate)*G1362,2),payment))</f>
        <v/>
      </c>
      <c r="D1363" s="28"/>
      <c r="E1363" s="11" t="str">
        <f t="shared" si="148"/>
        <v/>
      </c>
      <c r="F1363" s="11" t="str">
        <f t="shared" si="149"/>
        <v/>
      </c>
      <c r="G1363" s="11" t="str">
        <f t="shared" si="150"/>
        <v/>
      </c>
      <c r="H1363" s="12" t="str">
        <f t="shared" si="151"/>
        <v/>
      </c>
      <c r="I1363" s="12" t="str">
        <f t="shared" si="152"/>
        <v/>
      </c>
      <c r="J1363" s="12" t="str">
        <f t="shared" ca="1" si="153"/>
        <v/>
      </c>
    </row>
    <row r="1364" spans="1:10" x14ac:dyDescent="0.2">
      <c r="A1364" s="10" t="str">
        <f>IF(ISERROR(IF(A1363=nper,"",A1363+1))=TRUE,"",IF(A1363=nper,"",A1363+1))</f>
        <v/>
      </c>
      <c r="B1364" s="43" t="str">
        <f t="shared" si="147"/>
        <v/>
      </c>
      <c r="C1364" s="46" t="str">
        <f>IF(A1364="","",IF(OR(A1364=nper,payment&gt;ROUND((1+rate)*G1363,2)),ROUND((1+rate)*G1363,2),payment))</f>
        <v/>
      </c>
      <c r="D1364" s="28"/>
      <c r="E1364" s="11" t="str">
        <f t="shared" si="148"/>
        <v/>
      </c>
      <c r="F1364" s="11" t="str">
        <f t="shared" si="149"/>
        <v/>
      </c>
      <c r="G1364" s="11" t="str">
        <f t="shared" si="150"/>
        <v/>
      </c>
      <c r="H1364" s="12" t="str">
        <f t="shared" si="151"/>
        <v/>
      </c>
      <c r="I1364" s="12" t="str">
        <f t="shared" si="152"/>
        <v/>
      </c>
      <c r="J1364" s="12" t="str">
        <f t="shared" ca="1" si="153"/>
        <v/>
      </c>
    </row>
    <row r="1365" spans="1:10" x14ac:dyDescent="0.2">
      <c r="A1365" s="10" t="str">
        <f>IF(ISERROR(IF(A1364=nper,"",A1364+1))=TRUE,"",IF(A1364=nper,"",A1364+1))</f>
        <v/>
      </c>
      <c r="B1365" s="43" t="str">
        <f t="shared" si="147"/>
        <v/>
      </c>
      <c r="C1365" s="46" t="str">
        <f>IF(A1365="","",IF(OR(A1365=nper,payment&gt;ROUND((1+rate)*G1364,2)),ROUND((1+rate)*G1364,2),payment))</f>
        <v/>
      </c>
      <c r="D1365" s="28"/>
      <c r="E1365" s="11" t="str">
        <f t="shared" si="148"/>
        <v/>
      </c>
      <c r="F1365" s="11" t="str">
        <f t="shared" si="149"/>
        <v/>
      </c>
      <c r="G1365" s="11" t="str">
        <f t="shared" si="150"/>
        <v/>
      </c>
      <c r="H1365" s="12" t="str">
        <f t="shared" si="151"/>
        <v/>
      </c>
      <c r="I1365" s="12" t="str">
        <f t="shared" si="152"/>
        <v/>
      </c>
      <c r="J1365" s="12" t="str">
        <f t="shared" ca="1" si="153"/>
        <v/>
      </c>
    </row>
    <row r="1366" spans="1:10" x14ac:dyDescent="0.2">
      <c r="A1366" s="10" t="str">
        <f>IF(ISERROR(IF(A1365=nper,"",A1365+1))=TRUE,"",IF(A1365=nper,"",A1365+1))</f>
        <v/>
      </c>
      <c r="B1366" s="43" t="str">
        <f t="shared" si="147"/>
        <v/>
      </c>
      <c r="C1366" s="46" t="str">
        <f>IF(A1366="","",IF(OR(A1366=nper,payment&gt;ROUND((1+rate)*G1365,2)),ROUND((1+rate)*G1365,2),payment))</f>
        <v/>
      </c>
      <c r="D1366" s="28"/>
      <c r="E1366" s="11" t="str">
        <f t="shared" si="148"/>
        <v/>
      </c>
      <c r="F1366" s="11" t="str">
        <f t="shared" si="149"/>
        <v/>
      </c>
      <c r="G1366" s="11" t="str">
        <f t="shared" si="150"/>
        <v/>
      </c>
      <c r="H1366" s="12" t="str">
        <f t="shared" si="151"/>
        <v/>
      </c>
      <c r="I1366" s="12" t="str">
        <f t="shared" si="152"/>
        <v/>
      </c>
      <c r="J1366" s="12" t="str">
        <f t="shared" ca="1" si="153"/>
        <v/>
      </c>
    </row>
    <row r="1367" spans="1:10" x14ac:dyDescent="0.2">
      <c r="A1367" s="10" t="str">
        <f>IF(ISERROR(IF(A1366=nper,"",A1366+1))=TRUE,"",IF(A1366=nper,"",A1366+1))</f>
        <v/>
      </c>
      <c r="B1367" s="43" t="str">
        <f t="shared" si="147"/>
        <v/>
      </c>
      <c r="C1367" s="46" t="str">
        <f>IF(A1367="","",IF(OR(A1367=nper,payment&gt;ROUND((1+rate)*G1366,2)),ROUND((1+rate)*G1366,2),payment))</f>
        <v/>
      </c>
      <c r="D1367" s="28"/>
      <c r="E1367" s="11" t="str">
        <f t="shared" si="148"/>
        <v/>
      </c>
      <c r="F1367" s="11" t="str">
        <f t="shared" si="149"/>
        <v/>
      </c>
      <c r="G1367" s="11" t="str">
        <f t="shared" si="150"/>
        <v/>
      </c>
      <c r="H1367" s="12" t="str">
        <f t="shared" si="151"/>
        <v/>
      </c>
      <c r="I1367" s="12" t="str">
        <f t="shared" si="152"/>
        <v/>
      </c>
      <c r="J1367" s="12" t="str">
        <f t="shared" ca="1" si="153"/>
        <v/>
      </c>
    </row>
    <row r="1368" spans="1:10" x14ac:dyDescent="0.2">
      <c r="A1368" s="10" t="str">
        <f>IF(ISERROR(IF(A1367=nper,"",A1367+1))=TRUE,"",IF(A1367=nper,"",A1367+1))</f>
        <v/>
      </c>
      <c r="B1368" s="43" t="str">
        <f t="shared" si="147"/>
        <v/>
      </c>
      <c r="C1368" s="46" t="str">
        <f>IF(A1368="","",IF(OR(A1368=nper,payment&gt;ROUND((1+rate)*G1367,2)),ROUND((1+rate)*G1367,2),payment))</f>
        <v/>
      </c>
      <c r="D1368" s="28"/>
      <c r="E1368" s="11" t="str">
        <f t="shared" si="148"/>
        <v/>
      </c>
      <c r="F1368" s="11" t="str">
        <f t="shared" si="149"/>
        <v/>
      </c>
      <c r="G1368" s="11" t="str">
        <f t="shared" si="150"/>
        <v/>
      </c>
      <c r="H1368" s="12" t="str">
        <f t="shared" si="151"/>
        <v/>
      </c>
      <c r="I1368" s="12" t="str">
        <f t="shared" si="152"/>
        <v/>
      </c>
      <c r="J1368" s="12" t="str">
        <f t="shared" ca="1" si="153"/>
        <v/>
      </c>
    </row>
    <row r="1369" spans="1:10" x14ac:dyDescent="0.2">
      <c r="A1369" s="10" t="str">
        <f>IF(ISERROR(IF(A1368=nper,"",A1368+1))=TRUE,"",IF(A1368=nper,"",A1368+1))</f>
        <v/>
      </c>
      <c r="B1369" s="43" t="str">
        <f t="shared" si="147"/>
        <v/>
      </c>
      <c r="C1369" s="46" t="str">
        <f>IF(A1369="","",IF(OR(A1369=nper,payment&gt;ROUND((1+rate)*G1368,2)),ROUND((1+rate)*G1368,2),payment))</f>
        <v/>
      </c>
      <c r="D1369" s="28"/>
      <c r="E1369" s="11" t="str">
        <f t="shared" si="148"/>
        <v/>
      </c>
      <c r="F1369" s="11" t="str">
        <f t="shared" si="149"/>
        <v/>
      </c>
      <c r="G1369" s="11" t="str">
        <f t="shared" si="150"/>
        <v/>
      </c>
      <c r="H1369" s="12" t="str">
        <f t="shared" si="151"/>
        <v/>
      </c>
      <c r="I1369" s="12" t="str">
        <f t="shared" si="152"/>
        <v/>
      </c>
      <c r="J1369" s="12" t="str">
        <f t="shared" ca="1" si="153"/>
        <v/>
      </c>
    </row>
    <row r="1370" spans="1:10" x14ac:dyDescent="0.2">
      <c r="A1370" s="10" t="str">
        <f>IF(ISERROR(IF(A1369=nper,"",A1369+1))=TRUE,"",IF(A1369=nper,"",A1369+1))</f>
        <v/>
      </c>
      <c r="B1370" s="43" t="str">
        <f t="shared" si="147"/>
        <v/>
      </c>
      <c r="C1370" s="46" t="str">
        <f>IF(A1370="","",IF(OR(A1370=nper,payment&gt;ROUND((1+rate)*G1369,2)),ROUND((1+rate)*G1369,2),payment))</f>
        <v/>
      </c>
      <c r="D1370" s="28"/>
      <c r="E1370" s="11" t="str">
        <f t="shared" si="148"/>
        <v/>
      </c>
      <c r="F1370" s="11" t="str">
        <f t="shared" si="149"/>
        <v/>
      </c>
      <c r="G1370" s="11" t="str">
        <f t="shared" si="150"/>
        <v/>
      </c>
      <c r="H1370" s="12" t="str">
        <f t="shared" si="151"/>
        <v/>
      </c>
      <c r="I1370" s="12" t="str">
        <f t="shared" si="152"/>
        <v/>
      </c>
      <c r="J1370" s="12" t="str">
        <f t="shared" ca="1" si="153"/>
        <v/>
      </c>
    </row>
    <row r="1371" spans="1:10" x14ac:dyDescent="0.2">
      <c r="A1371" s="10" t="str">
        <f>IF(ISERROR(IF(A1370=nper,"",A1370+1))=TRUE,"",IF(A1370=nper,"",A1370+1))</f>
        <v/>
      </c>
      <c r="B1371" s="43" t="str">
        <f t="shared" si="147"/>
        <v/>
      </c>
      <c r="C1371" s="46" t="str">
        <f>IF(A1371="","",IF(OR(A1371=nper,payment&gt;ROUND((1+rate)*G1370,2)),ROUND((1+rate)*G1370,2),payment))</f>
        <v/>
      </c>
      <c r="D1371" s="28"/>
      <c r="E1371" s="11" t="str">
        <f t="shared" si="148"/>
        <v/>
      </c>
      <c r="F1371" s="11" t="str">
        <f t="shared" si="149"/>
        <v/>
      </c>
      <c r="G1371" s="11" t="str">
        <f t="shared" si="150"/>
        <v/>
      </c>
      <c r="H1371" s="12" t="str">
        <f t="shared" si="151"/>
        <v/>
      </c>
      <c r="I1371" s="12" t="str">
        <f t="shared" si="152"/>
        <v/>
      </c>
      <c r="J1371" s="12" t="str">
        <f t="shared" ca="1" si="153"/>
        <v/>
      </c>
    </row>
    <row r="1372" spans="1:10" x14ac:dyDescent="0.2">
      <c r="A1372" s="10" t="str">
        <f>IF(ISERROR(IF(A1371=nper,"",A1371+1))=TRUE,"",IF(A1371=nper,"",A1371+1))</f>
        <v/>
      </c>
      <c r="B1372" s="43" t="str">
        <f t="shared" si="147"/>
        <v/>
      </c>
      <c r="C1372" s="46" t="str">
        <f>IF(A1372="","",IF(OR(A1372=nper,payment&gt;ROUND((1+rate)*G1371,2)),ROUND((1+rate)*G1371,2),payment))</f>
        <v/>
      </c>
      <c r="D1372" s="28"/>
      <c r="E1372" s="11" t="str">
        <f t="shared" si="148"/>
        <v/>
      </c>
      <c r="F1372" s="11" t="str">
        <f t="shared" si="149"/>
        <v/>
      </c>
      <c r="G1372" s="11" t="str">
        <f t="shared" si="150"/>
        <v/>
      </c>
      <c r="H1372" s="12" t="str">
        <f t="shared" si="151"/>
        <v/>
      </c>
      <c r="I1372" s="12" t="str">
        <f t="shared" si="152"/>
        <v/>
      </c>
      <c r="J1372" s="12" t="str">
        <f t="shared" ca="1" si="153"/>
        <v/>
      </c>
    </row>
    <row r="1373" spans="1:10" x14ac:dyDescent="0.2">
      <c r="A1373" s="10" t="str">
        <f>IF(ISERROR(IF(A1372=nper,"",A1372+1))=TRUE,"",IF(A1372=nper,"",A1372+1))</f>
        <v/>
      </c>
      <c r="B1373" s="43" t="str">
        <f t="shared" si="147"/>
        <v/>
      </c>
      <c r="C1373" s="46" t="str">
        <f>IF(A1373="","",IF(OR(A1373=nper,payment&gt;ROUND((1+rate)*G1372,2)),ROUND((1+rate)*G1372,2),payment))</f>
        <v/>
      </c>
      <c r="D1373" s="28"/>
      <c r="E1373" s="11" t="str">
        <f t="shared" si="148"/>
        <v/>
      </c>
      <c r="F1373" s="11" t="str">
        <f t="shared" si="149"/>
        <v/>
      </c>
      <c r="G1373" s="11" t="str">
        <f t="shared" si="150"/>
        <v/>
      </c>
      <c r="H1373" s="12" t="str">
        <f t="shared" si="151"/>
        <v/>
      </c>
      <c r="I1373" s="12" t="str">
        <f t="shared" si="152"/>
        <v/>
      </c>
      <c r="J1373" s="12" t="str">
        <f t="shared" ca="1" si="153"/>
        <v/>
      </c>
    </row>
    <row r="1374" spans="1:10" x14ac:dyDescent="0.2">
      <c r="A1374" s="10" t="str">
        <f>IF(ISERROR(IF(A1373=nper,"",A1373+1))=TRUE,"",IF(A1373=nper,"",A1373+1))</f>
        <v/>
      </c>
      <c r="B1374" s="43" t="str">
        <f t="shared" si="147"/>
        <v/>
      </c>
      <c r="C1374" s="46" t="str">
        <f>IF(A1374="","",IF(OR(A1374=nper,payment&gt;ROUND((1+rate)*G1373,2)),ROUND((1+rate)*G1373,2),payment))</f>
        <v/>
      </c>
      <c r="D1374" s="28"/>
      <c r="E1374" s="11" t="str">
        <f t="shared" si="148"/>
        <v/>
      </c>
      <c r="F1374" s="11" t="str">
        <f t="shared" si="149"/>
        <v/>
      </c>
      <c r="G1374" s="11" t="str">
        <f t="shared" si="150"/>
        <v/>
      </c>
      <c r="H1374" s="12" t="str">
        <f t="shared" si="151"/>
        <v/>
      </c>
      <c r="I1374" s="12" t="str">
        <f t="shared" si="152"/>
        <v/>
      </c>
      <c r="J1374" s="12" t="str">
        <f t="shared" ca="1" si="153"/>
        <v/>
      </c>
    </row>
    <row r="1375" spans="1:10" x14ac:dyDescent="0.2">
      <c r="A1375" s="10" t="str">
        <f>IF(ISERROR(IF(A1374=nper,"",A1374+1))=TRUE,"",IF(A1374=nper,"",A1374+1))</f>
        <v/>
      </c>
      <c r="B1375" s="43" t="str">
        <f t="shared" ref="B1375:B1438" si="154">IF(A1375="","",IF($H$4="Weekly",B1374+7,IF($H$4="Bi-Weekly",B1374+14,IF($H$4="Monthly",EDATE(B1374,1),IF($H$4="Bi-Monthly",EDATE(B1374,2),IF($H$4="Quarterly",EDATE(B1374,3),IF($H$4="Semi-Annually",EDATE(B1374,6),IF($H$4="Annually",EDATE(B1374,12),IF($H$4="Semi-Monthly",DATE(YEAR(B1374),MONTH(B1374)+1,15*(DAY(B1374)&lt;&gt;15)),2)))))))))</f>
        <v/>
      </c>
      <c r="C1375" s="46" t="str">
        <f>IF(A1375="","",IF(OR(A1375=nper,payment&gt;ROUND((1+rate)*G1374,2)),ROUND((1+rate)*G1374,2),payment))</f>
        <v/>
      </c>
      <c r="D1375" s="28"/>
      <c r="E1375" s="11" t="str">
        <f t="shared" ref="E1375:E1438" si="155">IF(A1375="","",ROUND(rate*G1374,2))</f>
        <v/>
      </c>
      <c r="F1375" s="11" t="str">
        <f t="shared" ref="F1375:F1438" si="156">IF(A1375="","",C1375-(E1375+D1375))</f>
        <v/>
      </c>
      <c r="G1375" s="11" t="str">
        <f t="shared" ref="G1375:G1438" si="157">IF(A1375="","",G1374-F1375)</f>
        <v/>
      </c>
      <c r="H1375" s="12" t="str">
        <f t="shared" ref="H1375:H1438" si="158">IF(B1375="","",MONTH(B1375))</f>
        <v/>
      </c>
      <c r="I1375" s="12" t="str">
        <f t="shared" ref="I1375:I1438" si="159">IF(B1375="","",YEAR(B1375))</f>
        <v/>
      </c>
      <c r="J1375" s="12" t="str">
        <f t="shared" ref="J1375:J1438" ca="1" si="160">IF(A1375="","",IF(B1375&lt;=TODAY(),"include","not include"))</f>
        <v/>
      </c>
    </row>
    <row r="1376" spans="1:10" x14ac:dyDescent="0.2">
      <c r="A1376" s="10" t="str">
        <f>IF(ISERROR(IF(A1375=nper,"",A1375+1))=TRUE,"",IF(A1375=nper,"",A1375+1))</f>
        <v/>
      </c>
      <c r="B1376" s="43" t="str">
        <f t="shared" si="154"/>
        <v/>
      </c>
      <c r="C1376" s="46" t="str">
        <f>IF(A1376="","",IF(OR(A1376=nper,payment&gt;ROUND((1+rate)*G1375,2)),ROUND((1+rate)*G1375,2),payment))</f>
        <v/>
      </c>
      <c r="D1376" s="28"/>
      <c r="E1376" s="11" t="str">
        <f t="shared" si="155"/>
        <v/>
      </c>
      <c r="F1376" s="11" t="str">
        <f t="shared" si="156"/>
        <v/>
      </c>
      <c r="G1376" s="11" t="str">
        <f t="shared" si="157"/>
        <v/>
      </c>
      <c r="H1376" s="12" t="str">
        <f t="shared" si="158"/>
        <v/>
      </c>
      <c r="I1376" s="12" t="str">
        <f t="shared" si="159"/>
        <v/>
      </c>
      <c r="J1376" s="12" t="str">
        <f t="shared" ca="1" si="160"/>
        <v/>
      </c>
    </row>
    <row r="1377" spans="1:10" x14ac:dyDescent="0.2">
      <c r="A1377" s="10" t="str">
        <f>IF(ISERROR(IF(A1376=nper,"",A1376+1))=TRUE,"",IF(A1376=nper,"",A1376+1))</f>
        <v/>
      </c>
      <c r="B1377" s="43" t="str">
        <f t="shared" si="154"/>
        <v/>
      </c>
      <c r="C1377" s="46" t="str">
        <f>IF(A1377="","",IF(OR(A1377=nper,payment&gt;ROUND((1+rate)*G1376,2)),ROUND((1+rate)*G1376,2),payment))</f>
        <v/>
      </c>
      <c r="D1377" s="28"/>
      <c r="E1377" s="11" t="str">
        <f t="shared" si="155"/>
        <v/>
      </c>
      <c r="F1377" s="11" t="str">
        <f t="shared" si="156"/>
        <v/>
      </c>
      <c r="G1377" s="11" t="str">
        <f t="shared" si="157"/>
        <v/>
      </c>
      <c r="H1377" s="12" t="str">
        <f t="shared" si="158"/>
        <v/>
      </c>
      <c r="I1377" s="12" t="str">
        <f t="shared" si="159"/>
        <v/>
      </c>
      <c r="J1377" s="12" t="str">
        <f t="shared" ca="1" si="160"/>
        <v/>
      </c>
    </row>
    <row r="1378" spans="1:10" x14ac:dyDescent="0.2">
      <c r="A1378" s="10" t="str">
        <f>IF(ISERROR(IF(A1377=nper,"",A1377+1))=TRUE,"",IF(A1377=nper,"",A1377+1))</f>
        <v/>
      </c>
      <c r="B1378" s="43" t="str">
        <f t="shared" si="154"/>
        <v/>
      </c>
      <c r="C1378" s="46" t="str">
        <f>IF(A1378="","",IF(OR(A1378=nper,payment&gt;ROUND((1+rate)*G1377,2)),ROUND((1+rate)*G1377,2),payment))</f>
        <v/>
      </c>
      <c r="D1378" s="28"/>
      <c r="E1378" s="11" t="str">
        <f t="shared" si="155"/>
        <v/>
      </c>
      <c r="F1378" s="11" t="str">
        <f t="shared" si="156"/>
        <v/>
      </c>
      <c r="G1378" s="11" t="str">
        <f t="shared" si="157"/>
        <v/>
      </c>
      <c r="H1378" s="12" t="str">
        <f t="shared" si="158"/>
        <v/>
      </c>
      <c r="I1378" s="12" t="str">
        <f t="shared" si="159"/>
        <v/>
      </c>
      <c r="J1378" s="12" t="str">
        <f t="shared" ca="1" si="160"/>
        <v/>
      </c>
    </row>
    <row r="1379" spans="1:10" x14ac:dyDescent="0.2">
      <c r="A1379" s="10" t="str">
        <f>IF(ISERROR(IF(A1378=nper,"",A1378+1))=TRUE,"",IF(A1378=nper,"",A1378+1))</f>
        <v/>
      </c>
      <c r="B1379" s="43" t="str">
        <f t="shared" si="154"/>
        <v/>
      </c>
      <c r="C1379" s="46" t="str">
        <f>IF(A1379="","",IF(OR(A1379=nper,payment&gt;ROUND((1+rate)*G1378,2)),ROUND((1+rate)*G1378,2),payment))</f>
        <v/>
      </c>
      <c r="D1379" s="28"/>
      <c r="E1379" s="11" t="str">
        <f t="shared" si="155"/>
        <v/>
      </c>
      <c r="F1379" s="11" t="str">
        <f t="shared" si="156"/>
        <v/>
      </c>
      <c r="G1379" s="11" t="str">
        <f t="shared" si="157"/>
        <v/>
      </c>
      <c r="H1379" s="12" t="str">
        <f t="shared" si="158"/>
        <v/>
      </c>
      <c r="I1379" s="12" t="str">
        <f t="shared" si="159"/>
        <v/>
      </c>
      <c r="J1379" s="12" t="str">
        <f t="shared" ca="1" si="160"/>
        <v/>
      </c>
    </row>
    <row r="1380" spans="1:10" x14ac:dyDescent="0.2">
      <c r="A1380" s="10" t="str">
        <f>IF(ISERROR(IF(A1379=nper,"",A1379+1))=TRUE,"",IF(A1379=nper,"",A1379+1))</f>
        <v/>
      </c>
      <c r="B1380" s="43" t="str">
        <f t="shared" si="154"/>
        <v/>
      </c>
      <c r="C1380" s="46" t="str">
        <f>IF(A1380="","",IF(OR(A1380=nper,payment&gt;ROUND((1+rate)*G1379,2)),ROUND((1+rate)*G1379,2),payment))</f>
        <v/>
      </c>
      <c r="D1380" s="28"/>
      <c r="E1380" s="11" t="str">
        <f t="shared" si="155"/>
        <v/>
      </c>
      <c r="F1380" s="11" t="str">
        <f t="shared" si="156"/>
        <v/>
      </c>
      <c r="G1380" s="11" t="str">
        <f t="shared" si="157"/>
        <v/>
      </c>
      <c r="H1380" s="12" t="str">
        <f t="shared" si="158"/>
        <v/>
      </c>
      <c r="I1380" s="12" t="str">
        <f t="shared" si="159"/>
        <v/>
      </c>
      <c r="J1380" s="12" t="str">
        <f t="shared" ca="1" si="160"/>
        <v/>
      </c>
    </row>
    <row r="1381" spans="1:10" x14ac:dyDescent="0.2">
      <c r="A1381" s="10" t="str">
        <f>IF(ISERROR(IF(A1380=nper,"",A1380+1))=TRUE,"",IF(A1380=nper,"",A1380+1))</f>
        <v/>
      </c>
      <c r="B1381" s="43" t="str">
        <f t="shared" si="154"/>
        <v/>
      </c>
      <c r="C1381" s="46" t="str">
        <f>IF(A1381="","",IF(OR(A1381=nper,payment&gt;ROUND((1+rate)*G1380,2)),ROUND((1+rate)*G1380,2),payment))</f>
        <v/>
      </c>
      <c r="D1381" s="28"/>
      <c r="E1381" s="11" t="str">
        <f t="shared" si="155"/>
        <v/>
      </c>
      <c r="F1381" s="11" t="str">
        <f t="shared" si="156"/>
        <v/>
      </c>
      <c r="G1381" s="11" t="str">
        <f t="shared" si="157"/>
        <v/>
      </c>
      <c r="H1381" s="12" t="str">
        <f t="shared" si="158"/>
        <v/>
      </c>
      <c r="I1381" s="12" t="str">
        <f t="shared" si="159"/>
        <v/>
      </c>
      <c r="J1381" s="12" t="str">
        <f t="shared" ca="1" si="160"/>
        <v/>
      </c>
    </row>
    <row r="1382" spans="1:10" x14ac:dyDescent="0.2">
      <c r="A1382" s="10" t="str">
        <f>IF(ISERROR(IF(A1381=nper,"",A1381+1))=TRUE,"",IF(A1381=nper,"",A1381+1))</f>
        <v/>
      </c>
      <c r="B1382" s="43" t="str">
        <f t="shared" si="154"/>
        <v/>
      </c>
      <c r="C1382" s="46" t="str">
        <f>IF(A1382="","",IF(OR(A1382=nper,payment&gt;ROUND((1+rate)*G1381,2)),ROUND((1+rate)*G1381,2),payment))</f>
        <v/>
      </c>
      <c r="D1382" s="28"/>
      <c r="E1382" s="11" t="str">
        <f t="shared" si="155"/>
        <v/>
      </c>
      <c r="F1382" s="11" t="str">
        <f t="shared" si="156"/>
        <v/>
      </c>
      <c r="G1382" s="11" t="str">
        <f t="shared" si="157"/>
        <v/>
      </c>
      <c r="H1382" s="12" t="str">
        <f t="shared" si="158"/>
        <v/>
      </c>
      <c r="I1382" s="12" t="str">
        <f t="shared" si="159"/>
        <v/>
      </c>
      <c r="J1382" s="12" t="str">
        <f t="shared" ca="1" si="160"/>
        <v/>
      </c>
    </row>
    <row r="1383" spans="1:10" x14ac:dyDescent="0.2">
      <c r="A1383" s="10" t="str">
        <f>IF(ISERROR(IF(A1382=nper,"",A1382+1))=TRUE,"",IF(A1382=nper,"",A1382+1))</f>
        <v/>
      </c>
      <c r="B1383" s="43" t="str">
        <f t="shared" si="154"/>
        <v/>
      </c>
      <c r="C1383" s="46" t="str">
        <f>IF(A1383="","",IF(OR(A1383=nper,payment&gt;ROUND((1+rate)*G1382,2)),ROUND((1+rate)*G1382,2),payment))</f>
        <v/>
      </c>
      <c r="D1383" s="28"/>
      <c r="E1383" s="11" t="str">
        <f t="shared" si="155"/>
        <v/>
      </c>
      <c r="F1383" s="11" t="str">
        <f t="shared" si="156"/>
        <v/>
      </c>
      <c r="G1383" s="11" t="str">
        <f t="shared" si="157"/>
        <v/>
      </c>
      <c r="H1383" s="12" t="str">
        <f t="shared" si="158"/>
        <v/>
      </c>
      <c r="I1383" s="12" t="str">
        <f t="shared" si="159"/>
        <v/>
      </c>
      <c r="J1383" s="12" t="str">
        <f t="shared" ca="1" si="160"/>
        <v/>
      </c>
    </row>
    <row r="1384" spans="1:10" x14ac:dyDescent="0.2">
      <c r="A1384" s="10" t="str">
        <f>IF(ISERROR(IF(A1383=nper,"",A1383+1))=TRUE,"",IF(A1383=nper,"",A1383+1))</f>
        <v/>
      </c>
      <c r="B1384" s="43" t="str">
        <f t="shared" si="154"/>
        <v/>
      </c>
      <c r="C1384" s="46" t="str">
        <f>IF(A1384="","",IF(OR(A1384=nper,payment&gt;ROUND((1+rate)*G1383,2)),ROUND((1+rate)*G1383,2),payment))</f>
        <v/>
      </c>
      <c r="D1384" s="28"/>
      <c r="E1384" s="11" t="str">
        <f t="shared" si="155"/>
        <v/>
      </c>
      <c r="F1384" s="11" t="str">
        <f t="shared" si="156"/>
        <v/>
      </c>
      <c r="G1384" s="11" t="str">
        <f t="shared" si="157"/>
        <v/>
      </c>
      <c r="H1384" s="12" t="str">
        <f t="shared" si="158"/>
        <v/>
      </c>
      <c r="I1384" s="12" t="str">
        <f t="shared" si="159"/>
        <v/>
      </c>
      <c r="J1384" s="12" t="str">
        <f t="shared" ca="1" si="160"/>
        <v/>
      </c>
    </row>
    <row r="1385" spans="1:10" x14ac:dyDescent="0.2">
      <c r="A1385" s="10" t="str">
        <f>IF(ISERROR(IF(A1384=nper,"",A1384+1))=TRUE,"",IF(A1384=nper,"",A1384+1))</f>
        <v/>
      </c>
      <c r="B1385" s="43" t="str">
        <f t="shared" si="154"/>
        <v/>
      </c>
      <c r="C1385" s="46" t="str">
        <f>IF(A1385="","",IF(OR(A1385=nper,payment&gt;ROUND((1+rate)*G1384,2)),ROUND((1+rate)*G1384,2),payment))</f>
        <v/>
      </c>
      <c r="D1385" s="28"/>
      <c r="E1385" s="11" t="str">
        <f t="shared" si="155"/>
        <v/>
      </c>
      <c r="F1385" s="11" t="str">
        <f t="shared" si="156"/>
        <v/>
      </c>
      <c r="G1385" s="11" t="str">
        <f t="shared" si="157"/>
        <v/>
      </c>
      <c r="H1385" s="12" t="str">
        <f t="shared" si="158"/>
        <v/>
      </c>
      <c r="I1385" s="12" t="str">
        <f t="shared" si="159"/>
        <v/>
      </c>
      <c r="J1385" s="12" t="str">
        <f t="shared" ca="1" si="160"/>
        <v/>
      </c>
    </row>
    <row r="1386" spans="1:10" x14ac:dyDescent="0.2">
      <c r="A1386" s="10" t="str">
        <f>IF(ISERROR(IF(A1385=nper,"",A1385+1))=TRUE,"",IF(A1385=nper,"",A1385+1))</f>
        <v/>
      </c>
      <c r="B1386" s="43" t="str">
        <f t="shared" si="154"/>
        <v/>
      </c>
      <c r="C1386" s="46" t="str">
        <f>IF(A1386="","",IF(OR(A1386=nper,payment&gt;ROUND((1+rate)*G1385,2)),ROUND((1+rate)*G1385,2),payment))</f>
        <v/>
      </c>
      <c r="D1386" s="28"/>
      <c r="E1386" s="11" t="str">
        <f t="shared" si="155"/>
        <v/>
      </c>
      <c r="F1386" s="11" t="str">
        <f t="shared" si="156"/>
        <v/>
      </c>
      <c r="G1386" s="11" t="str">
        <f t="shared" si="157"/>
        <v/>
      </c>
      <c r="H1386" s="12" t="str">
        <f t="shared" si="158"/>
        <v/>
      </c>
      <c r="I1386" s="12" t="str">
        <f t="shared" si="159"/>
        <v/>
      </c>
      <c r="J1386" s="12" t="str">
        <f t="shared" ca="1" si="160"/>
        <v/>
      </c>
    </row>
    <row r="1387" spans="1:10" x14ac:dyDescent="0.2">
      <c r="A1387" s="10" t="str">
        <f>IF(ISERROR(IF(A1386=nper,"",A1386+1))=TRUE,"",IF(A1386=nper,"",A1386+1))</f>
        <v/>
      </c>
      <c r="B1387" s="43" t="str">
        <f t="shared" si="154"/>
        <v/>
      </c>
      <c r="C1387" s="46" t="str">
        <f>IF(A1387="","",IF(OR(A1387=nper,payment&gt;ROUND((1+rate)*G1386,2)),ROUND((1+rate)*G1386,2),payment))</f>
        <v/>
      </c>
      <c r="D1387" s="28"/>
      <c r="E1387" s="11" t="str">
        <f t="shared" si="155"/>
        <v/>
      </c>
      <c r="F1387" s="11" t="str">
        <f t="shared" si="156"/>
        <v/>
      </c>
      <c r="G1387" s="11" t="str">
        <f t="shared" si="157"/>
        <v/>
      </c>
      <c r="H1387" s="12" t="str">
        <f t="shared" si="158"/>
        <v/>
      </c>
      <c r="I1387" s="12" t="str">
        <f t="shared" si="159"/>
        <v/>
      </c>
      <c r="J1387" s="12" t="str">
        <f t="shared" ca="1" si="160"/>
        <v/>
      </c>
    </row>
    <row r="1388" spans="1:10" x14ac:dyDescent="0.2">
      <c r="A1388" s="10" t="str">
        <f>IF(ISERROR(IF(A1387=nper,"",A1387+1))=TRUE,"",IF(A1387=nper,"",A1387+1))</f>
        <v/>
      </c>
      <c r="B1388" s="43" t="str">
        <f t="shared" si="154"/>
        <v/>
      </c>
      <c r="C1388" s="46" t="str">
        <f>IF(A1388="","",IF(OR(A1388=nper,payment&gt;ROUND((1+rate)*G1387,2)),ROUND((1+rate)*G1387,2),payment))</f>
        <v/>
      </c>
      <c r="D1388" s="28"/>
      <c r="E1388" s="11" t="str">
        <f t="shared" si="155"/>
        <v/>
      </c>
      <c r="F1388" s="11" t="str">
        <f t="shared" si="156"/>
        <v/>
      </c>
      <c r="G1388" s="11" t="str">
        <f t="shared" si="157"/>
        <v/>
      </c>
      <c r="H1388" s="12" t="str">
        <f t="shared" si="158"/>
        <v/>
      </c>
      <c r="I1388" s="12" t="str">
        <f t="shared" si="159"/>
        <v/>
      </c>
      <c r="J1388" s="12" t="str">
        <f t="shared" ca="1" si="160"/>
        <v/>
      </c>
    </row>
    <row r="1389" spans="1:10" x14ac:dyDescent="0.2">
      <c r="A1389" s="10" t="str">
        <f>IF(ISERROR(IF(A1388=nper,"",A1388+1))=TRUE,"",IF(A1388=nper,"",A1388+1))</f>
        <v/>
      </c>
      <c r="B1389" s="43" t="str">
        <f t="shared" si="154"/>
        <v/>
      </c>
      <c r="C1389" s="46" t="str">
        <f>IF(A1389="","",IF(OR(A1389=nper,payment&gt;ROUND((1+rate)*G1388,2)),ROUND((1+rate)*G1388,2),payment))</f>
        <v/>
      </c>
      <c r="D1389" s="28"/>
      <c r="E1389" s="11" t="str">
        <f t="shared" si="155"/>
        <v/>
      </c>
      <c r="F1389" s="11" t="str">
        <f t="shared" si="156"/>
        <v/>
      </c>
      <c r="G1389" s="11" t="str">
        <f t="shared" si="157"/>
        <v/>
      </c>
      <c r="H1389" s="12" t="str">
        <f t="shared" si="158"/>
        <v/>
      </c>
      <c r="I1389" s="12" t="str">
        <f t="shared" si="159"/>
        <v/>
      </c>
      <c r="J1389" s="12" t="str">
        <f t="shared" ca="1" si="160"/>
        <v/>
      </c>
    </row>
    <row r="1390" spans="1:10" x14ac:dyDescent="0.2">
      <c r="A1390" s="10" t="str">
        <f>IF(ISERROR(IF(A1389=nper,"",A1389+1))=TRUE,"",IF(A1389=nper,"",A1389+1))</f>
        <v/>
      </c>
      <c r="B1390" s="43" t="str">
        <f t="shared" si="154"/>
        <v/>
      </c>
      <c r="C1390" s="46" t="str">
        <f>IF(A1390="","",IF(OR(A1390=nper,payment&gt;ROUND((1+rate)*G1389,2)),ROUND((1+rate)*G1389,2),payment))</f>
        <v/>
      </c>
      <c r="D1390" s="28"/>
      <c r="E1390" s="11" t="str">
        <f t="shared" si="155"/>
        <v/>
      </c>
      <c r="F1390" s="11" t="str">
        <f t="shared" si="156"/>
        <v/>
      </c>
      <c r="G1390" s="11" t="str">
        <f t="shared" si="157"/>
        <v/>
      </c>
      <c r="H1390" s="12" t="str">
        <f t="shared" si="158"/>
        <v/>
      </c>
      <c r="I1390" s="12" t="str">
        <f t="shared" si="159"/>
        <v/>
      </c>
      <c r="J1390" s="12" t="str">
        <f t="shared" ca="1" si="160"/>
        <v/>
      </c>
    </row>
    <row r="1391" spans="1:10" x14ac:dyDescent="0.2">
      <c r="A1391" s="10" t="str">
        <f>IF(ISERROR(IF(A1390=nper,"",A1390+1))=TRUE,"",IF(A1390=nper,"",A1390+1))</f>
        <v/>
      </c>
      <c r="B1391" s="43" t="str">
        <f t="shared" si="154"/>
        <v/>
      </c>
      <c r="C1391" s="46" t="str">
        <f>IF(A1391="","",IF(OR(A1391=nper,payment&gt;ROUND((1+rate)*G1390,2)),ROUND((1+rate)*G1390,2),payment))</f>
        <v/>
      </c>
      <c r="D1391" s="28"/>
      <c r="E1391" s="11" t="str">
        <f t="shared" si="155"/>
        <v/>
      </c>
      <c r="F1391" s="11" t="str">
        <f t="shared" si="156"/>
        <v/>
      </c>
      <c r="G1391" s="11" t="str">
        <f t="shared" si="157"/>
        <v/>
      </c>
      <c r="H1391" s="12" t="str">
        <f t="shared" si="158"/>
        <v/>
      </c>
      <c r="I1391" s="12" t="str">
        <f t="shared" si="159"/>
        <v/>
      </c>
      <c r="J1391" s="12" t="str">
        <f t="shared" ca="1" si="160"/>
        <v/>
      </c>
    </row>
    <row r="1392" spans="1:10" x14ac:dyDescent="0.2">
      <c r="A1392" s="10" t="str">
        <f>IF(ISERROR(IF(A1391=nper,"",A1391+1))=TRUE,"",IF(A1391=nper,"",A1391+1))</f>
        <v/>
      </c>
      <c r="B1392" s="43" t="str">
        <f t="shared" si="154"/>
        <v/>
      </c>
      <c r="C1392" s="46" t="str">
        <f>IF(A1392="","",IF(OR(A1392=nper,payment&gt;ROUND((1+rate)*G1391,2)),ROUND((1+rate)*G1391,2),payment))</f>
        <v/>
      </c>
      <c r="D1392" s="28"/>
      <c r="E1392" s="11" t="str">
        <f t="shared" si="155"/>
        <v/>
      </c>
      <c r="F1392" s="11" t="str">
        <f t="shared" si="156"/>
        <v/>
      </c>
      <c r="G1392" s="11" t="str">
        <f t="shared" si="157"/>
        <v/>
      </c>
      <c r="H1392" s="12" t="str">
        <f t="shared" si="158"/>
        <v/>
      </c>
      <c r="I1392" s="12" t="str">
        <f t="shared" si="159"/>
        <v/>
      </c>
      <c r="J1392" s="12" t="str">
        <f t="shared" ca="1" si="160"/>
        <v/>
      </c>
    </row>
    <row r="1393" spans="1:10" x14ac:dyDescent="0.2">
      <c r="A1393" s="10" t="str">
        <f>IF(ISERROR(IF(A1392=nper,"",A1392+1))=TRUE,"",IF(A1392=nper,"",A1392+1))</f>
        <v/>
      </c>
      <c r="B1393" s="43" t="str">
        <f t="shared" si="154"/>
        <v/>
      </c>
      <c r="C1393" s="46" t="str">
        <f>IF(A1393="","",IF(OR(A1393=nper,payment&gt;ROUND((1+rate)*G1392,2)),ROUND((1+rate)*G1392,2),payment))</f>
        <v/>
      </c>
      <c r="D1393" s="28"/>
      <c r="E1393" s="11" t="str">
        <f t="shared" si="155"/>
        <v/>
      </c>
      <c r="F1393" s="11" t="str">
        <f t="shared" si="156"/>
        <v/>
      </c>
      <c r="G1393" s="11" t="str">
        <f t="shared" si="157"/>
        <v/>
      </c>
      <c r="H1393" s="12" t="str">
        <f t="shared" si="158"/>
        <v/>
      </c>
      <c r="I1393" s="12" t="str">
        <f t="shared" si="159"/>
        <v/>
      </c>
      <c r="J1393" s="12" t="str">
        <f t="shared" ca="1" si="160"/>
        <v/>
      </c>
    </row>
    <row r="1394" spans="1:10" x14ac:dyDescent="0.2">
      <c r="A1394" s="10" t="str">
        <f>IF(ISERROR(IF(A1393=nper,"",A1393+1))=TRUE,"",IF(A1393=nper,"",A1393+1))</f>
        <v/>
      </c>
      <c r="B1394" s="43" t="str">
        <f t="shared" si="154"/>
        <v/>
      </c>
      <c r="C1394" s="46" t="str">
        <f>IF(A1394="","",IF(OR(A1394=nper,payment&gt;ROUND((1+rate)*G1393,2)),ROUND((1+rate)*G1393,2),payment))</f>
        <v/>
      </c>
      <c r="D1394" s="28"/>
      <c r="E1394" s="11" t="str">
        <f t="shared" si="155"/>
        <v/>
      </c>
      <c r="F1394" s="11" t="str">
        <f t="shared" si="156"/>
        <v/>
      </c>
      <c r="G1394" s="11" t="str">
        <f t="shared" si="157"/>
        <v/>
      </c>
      <c r="H1394" s="12" t="str">
        <f t="shared" si="158"/>
        <v/>
      </c>
      <c r="I1394" s="12" t="str">
        <f t="shared" si="159"/>
        <v/>
      </c>
      <c r="J1394" s="12" t="str">
        <f t="shared" ca="1" si="160"/>
        <v/>
      </c>
    </row>
    <row r="1395" spans="1:10" x14ac:dyDescent="0.2">
      <c r="A1395" s="10" t="str">
        <f>IF(ISERROR(IF(A1394=nper,"",A1394+1))=TRUE,"",IF(A1394=nper,"",A1394+1))</f>
        <v/>
      </c>
      <c r="B1395" s="43" t="str">
        <f t="shared" si="154"/>
        <v/>
      </c>
      <c r="C1395" s="46" t="str">
        <f>IF(A1395="","",IF(OR(A1395=nper,payment&gt;ROUND((1+rate)*G1394,2)),ROUND((1+rate)*G1394,2),payment))</f>
        <v/>
      </c>
      <c r="D1395" s="28"/>
      <c r="E1395" s="11" t="str">
        <f t="shared" si="155"/>
        <v/>
      </c>
      <c r="F1395" s="11" t="str">
        <f t="shared" si="156"/>
        <v/>
      </c>
      <c r="G1395" s="11" t="str">
        <f t="shared" si="157"/>
        <v/>
      </c>
      <c r="H1395" s="12" t="str">
        <f t="shared" si="158"/>
        <v/>
      </c>
      <c r="I1395" s="12" t="str">
        <f t="shared" si="159"/>
        <v/>
      </c>
      <c r="J1395" s="12" t="str">
        <f t="shared" ca="1" si="160"/>
        <v/>
      </c>
    </row>
    <row r="1396" spans="1:10" x14ac:dyDescent="0.2">
      <c r="A1396" s="10" t="str">
        <f>IF(ISERROR(IF(A1395=nper,"",A1395+1))=TRUE,"",IF(A1395=nper,"",A1395+1))</f>
        <v/>
      </c>
      <c r="B1396" s="43" t="str">
        <f t="shared" si="154"/>
        <v/>
      </c>
      <c r="C1396" s="46" t="str">
        <f>IF(A1396="","",IF(OR(A1396=nper,payment&gt;ROUND((1+rate)*G1395,2)),ROUND((1+rate)*G1395,2),payment))</f>
        <v/>
      </c>
      <c r="D1396" s="28"/>
      <c r="E1396" s="11" t="str">
        <f t="shared" si="155"/>
        <v/>
      </c>
      <c r="F1396" s="11" t="str">
        <f t="shared" si="156"/>
        <v/>
      </c>
      <c r="G1396" s="11" t="str">
        <f t="shared" si="157"/>
        <v/>
      </c>
      <c r="H1396" s="12" t="str">
        <f t="shared" si="158"/>
        <v/>
      </c>
      <c r="I1396" s="12" t="str">
        <f t="shared" si="159"/>
        <v/>
      </c>
      <c r="J1396" s="12" t="str">
        <f t="shared" ca="1" si="160"/>
        <v/>
      </c>
    </row>
    <row r="1397" spans="1:10" x14ac:dyDescent="0.2">
      <c r="A1397" s="10" t="str">
        <f>IF(ISERROR(IF(A1396=nper,"",A1396+1))=TRUE,"",IF(A1396=nper,"",A1396+1))</f>
        <v/>
      </c>
      <c r="B1397" s="43" t="str">
        <f t="shared" si="154"/>
        <v/>
      </c>
      <c r="C1397" s="46" t="str">
        <f>IF(A1397="","",IF(OR(A1397=nper,payment&gt;ROUND((1+rate)*G1396,2)),ROUND((1+rate)*G1396,2),payment))</f>
        <v/>
      </c>
      <c r="D1397" s="28"/>
      <c r="E1397" s="11" t="str">
        <f t="shared" si="155"/>
        <v/>
      </c>
      <c r="F1397" s="11" t="str">
        <f t="shared" si="156"/>
        <v/>
      </c>
      <c r="G1397" s="11" t="str">
        <f t="shared" si="157"/>
        <v/>
      </c>
      <c r="H1397" s="12" t="str">
        <f t="shared" si="158"/>
        <v/>
      </c>
      <c r="I1397" s="12" t="str">
        <f t="shared" si="159"/>
        <v/>
      </c>
      <c r="J1397" s="12" t="str">
        <f t="shared" ca="1" si="160"/>
        <v/>
      </c>
    </row>
    <row r="1398" spans="1:10" x14ac:dyDescent="0.2">
      <c r="A1398" s="10" t="str">
        <f>IF(ISERROR(IF(A1397=nper,"",A1397+1))=TRUE,"",IF(A1397=nper,"",A1397+1))</f>
        <v/>
      </c>
      <c r="B1398" s="43" t="str">
        <f t="shared" si="154"/>
        <v/>
      </c>
      <c r="C1398" s="46" t="str">
        <f>IF(A1398="","",IF(OR(A1398=nper,payment&gt;ROUND((1+rate)*G1397,2)),ROUND((1+rate)*G1397,2),payment))</f>
        <v/>
      </c>
      <c r="D1398" s="28"/>
      <c r="E1398" s="11" t="str">
        <f t="shared" si="155"/>
        <v/>
      </c>
      <c r="F1398" s="11" t="str">
        <f t="shared" si="156"/>
        <v/>
      </c>
      <c r="G1398" s="11" t="str">
        <f t="shared" si="157"/>
        <v/>
      </c>
      <c r="H1398" s="12" t="str">
        <f t="shared" si="158"/>
        <v/>
      </c>
      <c r="I1398" s="12" t="str">
        <f t="shared" si="159"/>
        <v/>
      </c>
      <c r="J1398" s="12" t="str">
        <f t="shared" ca="1" si="160"/>
        <v/>
      </c>
    </row>
    <row r="1399" spans="1:10" x14ac:dyDescent="0.2">
      <c r="A1399" s="10" t="str">
        <f>IF(ISERROR(IF(A1398=nper,"",A1398+1))=TRUE,"",IF(A1398=nper,"",A1398+1))</f>
        <v/>
      </c>
      <c r="B1399" s="43" t="str">
        <f t="shared" si="154"/>
        <v/>
      </c>
      <c r="C1399" s="46" t="str">
        <f>IF(A1399="","",IF(OR(A1399=nper,payment&gt;ROUND((1+rate)*G1398,2)),ROUND((1+rate)*G1398,2),payment))</f>
        <v/>
      </c>
      <c r="D1399" s="28"/>
      <c r="E1399" s="11" t="str">
        <f t="shared" si="155"/>
        <v/>
      </c>
      <c r="F1399" s="11" t="str">
        <f t="shared" si="156"/>
        <v/>
      </c>
      <c r="G1399" s="11" t="str">
        <f t="shared" si="157"/>
        <v/>
      </c>
      <c r="H1399" s="12" t="str">
        <f t="shared" si="158"/>
        <v/>
      </c>
      <c r="I1399" s="12" t="str">
        <f t="shared" si="159"/>
        <v/>
      </c>
      <c r="J1399" s="12" t="str">
        <f t="shared" ca="1" si="160"/>
        <v/>
      </c>
    </row>
    <row r="1400" spans="1:10" x14ac:dyDescent="0.2">
      <c r="A1400" s="10" t="str">
        <f>IF(ISERROR(IF(A1399=nper,"",A1399+1))=TRUE,"",IF(A1399=nper,"",A1399+1))</f>
        <v/>
      </c>
      <c r="B1400" s="43" t="str">
        <f t="shared" si="154"/>
        <v/>
      </c>
      <c r="C1400" s="46" t="str">
        <f>IF(A1400="","",IF(OR(A1400=nper,payment&gt;ROUND((1+rate)*G1399,2)),ROUND((1+rate)*G1399,2),payment))</f>
        <v/>
      </c>
      <c r="D1400" s="28"/>
      <c r="E1400" s="11" t="str">
        <f t="shared" si="155"/>
        <v/>
      </c>
      <c r="F1400" s="11" t="str">
        <f t="shared" si="156"/>
        <v/>
      </c>
      <c r="G1400" s="11" t="str">
        <f t="shared" si="157"/>
        <v/>
      </c>
      <c r="H1400" s="12" t="str">
        <f t="shared" si="158"/>
        <v/>
      </c>
      <c r="I1400" s="12" t="str">
        <f t="shared" si="159"/>
        <v/>
      </c>
      <c r="J1400" s="12" t="str">
        <f t="shared" ca="1" si="160"/>
        <v/>
      </c>
    </row>
    <row r="1401" spans="1:10" x14ac:dyDescent="0.2">
      <c r="A1401" s="10" t="str">
        <f>IF(ISERROR(IF(A1400=nper,"",A1400+1))=TRUE,"",IF(A1400=nper,"",A1400+1))</f>
        <v/>
      </c>
      <c r="B1401" s="43" t="str">
        <f t="shared" si="154"/>
        <v/>
      </c>
      <c r="C1401" s="46" t="str">
        <f>IF(A1401="","",IF(OR(A1401=nper,payment&gt;ROUND((1+rate)*G1400,2)),ROUND((1+rate)*G1400,2),payment))</f>
        <v/>
      </c>
      <c r="D1401" s="28"/>
      <c r="E1401" s="11" t="str">
        <f t="shared" si="155"/>
        <v/>
      </c>
      <c r="F1401" s="11" t="str">
        <f t="shared" si="156"/>
        <v/>
      </c>
      <c r="G1401" s="11" t="str">
        <f t="shared" si="157"/>
        <v/>
      </c>
      <c r="H1401" s="12" t="str">
        <f t="shared" si="158"/>
        <v/>
      </c>
      <c r="I1401" s="12" t="str">
        <f t="shared" si="159"/>
        <v/>
      </c>
      <c r="J1401" s="12" t="str">
        <f t="shared" ca="1" si="160"/>
        <v/>
      </c>
    </row>
    <row r="1402" spans="1:10" x14ac:dyDescent="0.2">
      <c r="A1402" s="10" t="str">
        <f>IF(ISERROR(IF(A1401=nper,"",A1401+1))=TRUE,"",IF(A1401=nper,"",A1401+1))</f>
        <v/>
      </c>
      <c r="B1402" s="43" t="str">
        <f t="shared" si="154"/>
        <v/>
      </c>
      <c r="C1402" s="46" t="str">
        <f>IF(A1402="","",IF(OR(A1402=nper,payment&gt;ROUND((1+rate)*G1401,2)),ROUND((1+rate)*G1401,2),payment))</f>
        <v/>
      </c>
      <c r="D1402" s="28"/>
      <c r="E1402" s="11" t="str">
        <f t="shared" si="155"/>
        <v/>
      </c>
      <c r="F1402" s="11" t="str">
        <f t="shared" si="156"/>
        <v/>
      </c>
      <c r="G1402" s="11" t="str">
        <f t="shared" si="157"/>
        <v/>
      </c>
      <c r="H1402" s="12" t="str">
        <f t="shared" si="158"/>
        <v/>
      </c>
      <c r="I1402" s="12" t="str">
        <f t="shared" si="159"/>
        <v/>
      </c>
      <c r="J1402" s="12" t="str">
        <f t="shared" ca="1" si="160"/>
        <v/>
      </c>
    </row>
    <row r="1403" spans="1:10" x14ac:dyDescent="0.2">
      <c r="A1403" s="10" t="str">
        <f>IF(ISERROR(IF(A1402=nper,"",A1402+1))=TRUE,"",IF(A1402=nper,"",A1402+1))</f>
        <v/>
      </c>
      <c r="B1403" s="43" t="str">
        <f t="shared" si="154"/>
        <v/>
      </c>
      <c r="C1403" s="46" t="str">
        <f>IF(A1403="","",IF(OR(A1403=nper,payment&gt;ROUND((1+rate)*G1402,2)),ROUND((1+rate)*G1402,2),payment))</f>
        <v/>
      </c>
      <c r="D1403" s="28"/>
      <c r="E1403" s="11" t="str">
        <f t="shared" si="155"/>
        <v/>
      </c>
      <c r="F1403" s="11" t="str">
        <f t="shared" si="156"/>
        <v/>
      </c>
      <c r="G1403" s="11" t="str">
        <f t="shared" si="157"/>
        <v/>
      </c>
      <c r="H1403" s="12" t="str">
        <f t="shared" si="158"/>
        <v/>
      </c>
      <c r="I1403" s="12" t="str">
        <f t="shared" si="159"/>
        <v/>
      </c>
      <c r="J1403" s="12" t="str">
        <f t="shared" ca="1" si="160"/>
        <v/>
      </c>
    </row>
    <row r="1404" spans="1:10" x14ac:dyDescent="0.2">
      <c r="A1404" s="10" t="str">
        <f>IF(ISERROR(IF(A1403=nper,"",A1403+1))=TRUE,"",IF(A1403=nper,"",A1403+1))</f>
        <v/>
      </c>
      <c r="B1404" s="43" t="str">
        <f t="shared" si="154"/>
        <v/>
      </c>
      <c r="C1404" s="46" t="str">
        <f>IF(A1404="","",IF(OR(A1404=nper,payment&gt;ROUND((1+rate)*G1403,2)),ROUND((1+rate)*G1403,2),payment))</f>
        <v/>
      </c>
      <c r="D1404" s="28"/>
      <c r="E1404" s="11" t="str">
        <f t="shared" si="155"/>
        <v/>
      </c>
      <c r="F1404" s="11" t="str">
        <f t="shared" si="156"/>
        <v/>
      </c>
      <c r="G1404" s="11" t="str">
        <f t="shared" si="157"/>
        <v/>
      </c>
      <c r="H1404" s="12" t="str">
        <f t="shared" si="158"/>
        <v/>
      </c>
      <c r="I1404" s="12" t="str">
        <f t="shared" si="159"/>
        <v/>
      </c>
      <c r="J1404" s="12" t="str">
        <f t="shared" ca="1" si="160"/>
        <v/>
      </c>
    </row>
    <row r="1405" spans="1:10" x14ac:dyDescent="0.2">
      <c r="A1405" s="10" t="str">
        <f>IF(ISERROR(IF(A1404=nper,"",A1404+1))=TRUE,"",IF(A1404=nper,"",A1404+1))</f>
        <v/>
      </c>
      <c r="B1405" s="43" t="str">
        <f t="shared" si="154"/>
        <v/>
      </c>
      <c r="C1405" s="46" t="str">
        <f>IF(A1405="","",IF(OR(A1405=nper,payment&gt;ROUND((1+rate)*G1404,2)),ROUND((1+rate)*G1404,2),payment))</f>
        <v/>
      </c>
      <c r="D1405" s="28"/>
      <c r="E1405" s="11" t="str">
        <f t="shared" si="155"/>
        <v/>
      </c>
      <c r="F1405" s="11" t="str">
        <f t="shared" si="156"/>
        <v/>
      </c>
      <c r="G1405" s="11" t="str">
        <f t="shared" si="157"/>
        <v/>
      </c>
      <c r="H1405" s="12" t="str">
        <f t="shared" si="158"/>
        <v/>
      </c>
      <c r="I1405" s="12" t="str">
        <f t="shared" si="159"/>
        <v/>
      </c>
      <c r="J1405" s="12" t="str">
        <f t="shared" ca="1" si="160"/>
        <v/>
      </c>
    </row>
    <row r="1406" spans="1:10" x14ac:dyDescent="0.2">
      <c r="A1406" s="10" t="str">
        <f>IF(ISERROR(IF(A1405=nper,"",A1405+1))=TRUE,"",IF(A1405=nper,"",A1405+1))</f>
        <v/>
      </c>
      <c r="B1406" s="43" t="str">
        <f t="shared" si="154"/>
        <v/>
      </c>
      <c r="C1406" s="46" t="str">
        <f>IF(A1406="","",IF(OR(A1406=nper,payment&gt;ROUND((1+rate)*G1405,2)),ROUND((1+rate)*G1405,2),payment))</f>
        <v/>
      </c>
      <c r="D1406" s="28"/>
      <c r="E1406" s="11" t="str">
        <f t="shared" si="155"/>
        <v/>
      </c>
      <c r="F1406" s="11" t="str">
        <f t="shared" si="156"/>
        <v/>
      </c>
      <c r="G1406" s="11" t="str">
        <f t="shared" si="157"/>
        <v/>
      </c>
      <c r="H1406" s="12" t="str">
        <f t="shared" si="158"/>
        <v/>
      </c>
      <c r="I1406" s="12" t="str">
        <f t="shared" si="159"/>
        <v/>
      </c>
      <c r="J1406" s="12" t="str">
        <f t="shared" ca="1" si="160"/>
        <v/>
      </c>
    </row>
    <row r="1407" spans="1:10" x14ac:dyDescent="0.2">
      <c r="A1407" s="10" t="str">
        <f>IF(ISERROR(IF(A1406=nper,"",A1406+1))=TRUE,"",IF(A1406=nper,"",A1406+1))</f>
        <v/>
      </c>
      <c r="B1407" s="43" t="str">
        <f t="shared" si="154"/>
        <v/>
      </c>
      <c r="C1407" s="46" t="str">
        <f>IF(A1407="","",IF(OR(A1407=nper,payment&gt;ROUND((1+rate)*G1406,2)),ROUND((1+rate)*G1406,2),payment))</f>
        <v/>
      </c>
      <c r="D1407" s="28"/>
      <c r="E1407" s="11" t="str">
        <f t="shared" si="155"/>
        <v/>
      </c>
      <c r="F1407" s="11" t="str">
        <f t="shared" si="156"/>
        <v/>
      </c>
      <c r="G1407" s="11" t="str">
        <f t="shared" si="157"/>
        <v/>
      </c>
      <c r="H1407" s="12" t="str">
        <f t="shared" si="158"/>
        <v/>
      </c>
      <c r="I1407" s="12" t="str">
        <f t="shared" si="159"/>
        <v/>
      </c>
      <c r="J1407" s="12" t="str">
        <f t="shared" ca="1" si="160"/>
        <v/>
      </c>
    </row>
    <row r="1408" spans="1:10" x14ac:dyDescent="0.2">
      <c r="A1408" s="10" t="str">
        <f>IF(ISERROR(IF(A1407=nper,"",A1407+1))=TRUE,"",IF(A1407=nper,"",A1407+1))</f>
        <v/>
      </c>
      <c r="B1408" s="43" t="str">
        <f t="shared" si="154"/>
        <v/>
      </c>
      <c r="C1408" s="46" t="str">
        <f>IF(A1408="","",IF(OR(A1408=nper,payment&gt;ROUND((1+rate)*G1407,2)),ROUND((1+rate)*G1407,2),payment))</f>
        <v/>
      </c>
      <c r="D1408" s="28"/>
      <c r="E1408" s="11" t="str">
        <f t="shared" si="155"/>
        <v/>
      </c>
      <c r="F1408" s="11" t="str">
        <f t="shared" si="156"/>
        <v/>
      </c>
      <c r="G1408" s="11" t="str">
        <f t="shared" si="157"/>
        <v/>
      </c>
      <c r="H1408" s="12" t="str">
        <f t="shared" si="158"/>
        <v/>
      </c>
      <c r="I1408" s="12" t="str">
        <f t="shared" si="159"/>
        <v/>
      </c>
      <c r="J1408" s="12" t="str">
        <f t="shared" ca="1" si="160"/>
        <v/>
      </c>
    </row>
    <row r="1409" spans="1:10" x14ac:dyDescent="0.2">
      <c r="A1409" s="10" t="str">
        <f>IF(ISERROR(IF(A1408=nper,"",A1408+1))=TRUE,"",IF(A1408=nper,"",A1408+1))</f>
        <v/>
      </c>
      <c r="B1409" s="43" t="str">
        <f t="shared" si="154"/>
        <v/>
      </c>
      <c r="C1409" s="46" t="str">
        <f>IF(A1409="","",IF(OR(A1409=nper,payment&gt;ROUND((1+rate)*G1408,2)),ROUND((1+rate)*G1408,2),payment))</f>
        <v/>
      </c>
      <c r="D1409" s="28"/>
      <c r="E1409" s="11" t="str">
        <f t="shared" si="155"/>
        <v/>
      </c>
      <c r="F1409" s="11" t="str">
        <f t="shared" si="156"/>
        <v/>
      </c>
      <c r="G1409" s="11" t="str">
        <f t="shared" si="157"/>
        <v/>
      </c>
      <c r="H1409" s="12" t="str">
        <f t="shared" si="158"/>
        <v/>
      </c>
      <c r="I1409" s="12" t="str">
        <f t="shared" si="159"/>
        <v/>
      </c>
      <c r="J1409" s="12" t="str">
        <f t="shared" ca="1" si="160"/>
        <v/>
      </c>
    </row>
    <row r="1410" spans="1:10" x14ac:dyDescent="0.2">
      <c r="A1410" s="10" t="str">
        <f>IF(ISERROR(IF(A1409=nper,"",A1409+1))=TRUE,"",IF(A1409=nper,"",A1409+1))</f>
        <v/>
      </c>
      <c r="B1410" s="43" t="str">
        <f t="shared" si="154"/>
        <v/>
      </c>
      <c r="C1410" s="46" t="str">
        <f>IF(A1410="","",IF(OR(A1410=nper,payment&gt;ROUND((1+rate)*G1409,2)),ROUND((1+rate)*G1409,2),payment))</f>
        <v/>
      </c>
      <c r="D1410" s="28"/>
      <c r="E1410" s="11" t="str">
        <f t="shared" si="155"/>
        <v/>
      </c>
      <c r="F1410" s="11" t="str">
        <f t="shared" si="156"/>
        <v/>
      </c>
      <c r="G1410" s="11" t="str">
        <f t="shared" si="157"/>
        <v/>
      </c>
      <c r="H1410" s="12" t="str">
        <f t="shared" si="158"/>
        <v/>
      </c>
      <c r="I1410" s="12" t="str">
        <f t="shared" si="159"/>
        <v/>
      </c>
      <c r="J1410" s="12" t="str">
        <f t="shared" ca="1" si="160"/>
        <v/>
      </c>
    </row>
    <row r="1411" spans="1:10" x14ac:dyDescent="0.2">
      <c r="A1411" s="10" t="str">
        <f>IF(ISERROR(IF(A1410=nper,"",A1410+1))=TRUE,"",IF(A1410=nper,"",A1410+1))</f>
        <v/>
      </c>
      <c r="B1411" s="43" t="str">
        <f t="shared" si="154"/>
        <v/>
      </c>
      <c r="C1411" s="46" t="str">
        <f>IF(A1411="","",IF(OR(A1411=nper,payment&gt;ROUND((1+rate)*G1410,2)),ROUND((1+rate)*G1410,2),payment))</f>
        <v/>
      </c>
      <c r="D1411" s="28"/>
      <c r="E1411" s="11" t="str">
        <f t="shared" si="155"/>
        <v/>
      </c>
      <c r="F1411" s="11" t="str">
        <f t="shared" si="156"/>
        <v/>
      </c>
      <c r="G1411" s="11" t="str">
        <f t="shared" si="157"/>
        <v/>
      </c>
      <c r="H1411" s="12" t="str">
        <f t="shared" si="158"/>
        <v/>
      </c>
      <c r="I1411" s="12" t="str">
        <f t="shared" si="159"/>
        <v/>
      </c>
      <c r="J1411" s="12" t="str">
        <f t="shared" ca="1" si="160"/>
        <v/>
      </c>
    </row>
    <row r="1412" spans="1:10" x14ac:dyDescent="0.2">
      <c r="A1412" s="10" t="str">
        <f>IF(ISERROR(IF(A1411=nper,"",A1411+1))=TRUE,"",IF(A1411=nper,"",A1411+1))</f>
        <v/>
      </c>
      <c r="B1412" s="43" t="str">
        <f t="shared" si="154"/>
        <v/>
      </c>
      <c r="C1412" s="46" t="str">
        <f>IF(A1412="","",IF(OR(A1412=nper,payment&gt;ROUND((1+rate)*G1411,2)),ROUND((1+rate)*G1411,2),payment))</f>
        <v/>
      </c>
      <c r="D1412" s="28"/>
      <c r="E1412" s="11" t="str">
        <f t="shared" si="155"/>
        <v/>
      </c>
      <c r="F1412" s="11" t="str">
        <f t="shared" si="156"/>
        <v/>
      </c>
      <c r="G1412" s="11" t="str">
        <f t="shared" si="157"/>
        <v/>
      </c>
      <c r="H1412" s="12" t="str">
        <f t="shared" si="158"/>
        <v/>
      </c>
      <c r="I1412" s="12" t="str">
        <f t="shared" si="159"/>
        <v/>
      </c>
      <c r="J1412" s="12" t="str">
        <f t="shared" ca="1" si="160"/>
        <v/>
      </c>
    </row>
    <row r="1413" spans="1:10" x14ac:dyDescent="0.2">
      <c r="A1413" s="10" t="str">
        <f>IF(ISERROR(IF(A1412=nper,"",A1412+1))=TRUE,"",IF(A1412=nper,"",A1412+1))</f>
        <v/>
      </c>
      <c r="B1413" s="43" t="str">
        <f t="shared" si="154"/>
        <v/>
      </c>
      <c r="C1413" s="46" t="str">
        <f>IF(A1413="","",IF(OR(A1413=nper,payment&gt;ROUND((1+rate)*G1412,2)),ROUND((1+rate)*G1412,2),payment))</f>
        <v/>
      </c>
      <c r="D1413" s="28"/>
      <c r="E1413" s="11" t="str">
        <f t="shared" si="155"/>
        <v/>
      </c>
      <c r="F1413" s="11" t="str">
        <f t="shared" si="156"/>
        <v/>
      </c>
      <c r="G1413" s="11" t="str">
        <f t="shared" si="157"/>
        <v/>
      </c>
      <c r="H1413" s="12" t="str">
        <f t="shared" si="158"/>
        <v/>
      </c>
      <c r="I1413" s="12" t="str">
        <f t="shared" si="159"/>
        <v/>
      </c>
      <c r="J1413" s="12" t="str">
        <f t="shared" ca="1" si="160"/>
        <v/>
      </c>
    </row>
    <row r="1414" spans="1:10" x14ac:dyDescent="0.2">
      <c r="A1414" s="10" t="str">
        <f>IF(ISERROR(IF(A1413=nper,"",A1413+1))=TRUE,"",IF(A1413=nper,"",A1413+1))</f>
        <v/>
      </c>
      <c r="B1414" s="43" t="str">
        <f t="shared" si="154"/>
        <v/>
      </c>
      <c r="C1414" s="46" t="str">
        <f>IF(A1414="","",IF(OR(A1414=nper,payment&gt;ROUND((1+rate)*G1413,2)),ROUND((1+rate)*G1413,2),payment))</f>
        <v/>
      </c>
      <c r="D1414" s="28"/>
      <c r="E1414" s="11" t="str">
        <f t="shared" si="155"/>
        <v/>
      </c>
      <c r="F1414" s="11" t="str">
        <f t="shared" si="156"/>
        <v/>
      </c>
      <c r="G1414" s="11" t="str">
        <f t="shared" si="157"/>
        <v/>
      </c>
      <c r="H1414" s="12" t="str">
        <f t="shared" si="158"/>
        <v/>
      </c>
      <c r="I1414" s="12" t="str">
        <f t="shared" si="159"/>
        <v/>
      </c>
      <c r="J1414" s="12" t="str">
        <f t="shared" ca="1" si="160"/>
        <v/>
      </c>
    </row>
    <row r="1415" spans="1:10" x14ac:dyDescent="0.2">
      <c r="A1415" s="10" t="str">
        <f>IF(ISERROR(IF(A1414=nper,"",A1414+1))=TRUE,"",IF(A1414=nper,"",A1414+1))</f>
        <v/>
      </c>
      <c r="B1415" s="43" t="str">
        <f t="shared" si="154"/>
        <v/>
      </c>
      <c r="C1415" s="46" t="str">
        <f>IF(A1415="","",IF(OR(A1415=nper,payment&gt;ROUND((1+rate)*G1414,2)),ROUND((1+rate)*G1414,2),payment))</f>
        <v/>
      </c>
      <c r="D1415" s="28"/>
      <c r="E1415" s="11" t="str">
        <f t="shared" si="155"/>
        <v/>
      </c>
      <c r="F1415" s="11" t="str">
        <f t="shared" si="156"/>
        <v/>
      </c>
      <c r="G1415" s="11" t="str">
        <f t="shared" si="157"/>
        <v/>
      </c>
      <c r="H1415" s="12" t="str">
        <f t="shared" si="158"/>
        <v/>
      </c>
      <c r="I1415" s="12" t="str">
        <f t="shared" si="159"/>
        <v/>
      </c>
      <c r="J1415" s="12" t="str">
        <f t="shared" ca="1" si="160"/>
        <v/>
      </c>
    </row>
    <row r="1416" spans="1:10" x14ac:dyDescent="0.2">
      <c r="A1416" s="10" t="str">
        <f>IF(ISERROR(IF(A1415=nper,"",A1415+1))=TRUE,"",IF(A1415=nper,"",A1415+1))</f>
        <v/>
      </c>
      <c r="B1416" s="43" t="str">
        <f t="shared" si="154"/>
        <v/>
      </c>
      <c r="C1416" s="46" t="str">
        <f>IF(A1416="","",IF(OR(A1416=nper,payment&gt;ROUND((1+rate)*G1415,2)),ROUND((1+rate)*G1415,2),payment))</f>
        <v/>
      </c>
      <c r="D1416" s="28"/>
      <c r="E1416" s="11" t="str">
        <f t="shared" si="155"/>
        <v/>
      </c>
      <c r="F1416" s="11" t="str">
        <f t="shared" si="156"/>
        <v/>
      </c>
      <c r="G1416" s="11" t="str">
        <f t="shared" si="157"/>
        <v/>
      </c>
      <c r="H1416" s="12" t="str">
        <f t="shared" si="158"/>
        <v/>
      </c>
      <c r="I1416" s="12" t="str">
        <f t="shared" si="159"/>
        <v/>
      </c>
      <c r="J1416" s="12" t="str">
        <f t="shared" ca="1" si="160"/>
        <v/>
      </c>
    </row>
    <row r="1417" spans="1:10" x14ac:dyDescent="0.2">
      <c r="A1417" s="10" t="str">
        <f>IF(ISERROR(IF(A1416=nper,"",A1416+1))=TRUE,"",IF(A1416=nper,"",A1416+1))</f>
        <v/>
      </c>
      <c r="B1417" s="43" t="str">
        <f t="shared" si="154"/>
        <v/>
      </c>
      <c r="C1417" s="46" t="str">
        <f>IF(A1417="","",IF(OR(A1417=nper,payment&gt;ROUND((1+rate)*G1416,2)),ROUND((1+rate)*G1416,2),payment))</f>
        <v/>
      </c>
      <c r="D1417" s="28"/>
      <c r="E1417" s="11" t="str">
        <f t="shared" si="155"/>
        <v/>
      </c>
      <c r="F1417" s="11" t="str">
        <f t="shared" si="156"/>
        <v/>
      </c>
      <c r="G1417" s="11" t="str">
        <f t="shared" si="157"/>
        <v/>
      </c>
      <c r="H1417" s="12" t="str">
        <f t="shared" si="158"/>
        <v/>
      </c>
      <c r="I1417" s="12" t="str">
        <f t="shared" si="159"/>
        <v/>
      </c>
      <c r="J1417" s="12" t="str">
        <f t="shared" ca="1" si="160"/>
        <v/>
      </c>
    </row>
    <row r="1418" spans="1:10" x14ac:dyDescent="0.2">
      <c r="A1418" s="10" t="str">
        <f>IF(ISERROR(IF(A1417=nper,"",A1417+1))=TRUE,"",IF(A1417=nper,"",A1417+1))</f>
        <v/>
      </c>
      <c r="B1418" s="43" t="str">
        <f t="shared" si="154"/>
        <v/>
      </c>
      <c r="C1418" s="46" t="str">
        <f>IF(A1418="","",IF(OR(A1418=nper,payment&gt;ROUND((1+rate)*G1417,2)),ROUND((1+rate)*G1417,2),payment))</f>
        <v/>
      </c>
      <c r="D1418" s="28"/>
      <c r="E1418" s="11" t="str">
        <f t="shared" si="155"/>
        <v/>
      </c>
      <c r="F1418" s="11" t="str">
        <f t="shared" si="156"/>
        <v/>
      </c>
      <c r="G1418" s="11" t="str">
        <f t="shared" si="157"/>
        <v/>
      </c>
      <c r="H1418" s="12" t="str">
        <f t="shared" si="158"/>
        <v/>
      </c>
      <c r="I1418" s="12" t="str">
        <f t="shared" si="159"/>
        <v/>
      </c>
      <c r="J1418" s="12" t="str">
        <f t="shared" ca="1" si="160"/>
        <v/>
      </c>
    </row>
    <row r="1419" spans="1:10" x14ac:dyDescent="0.2">
      <c r="A1419" s="10" t="str">
        <f>IF(ISERROR(IF(A1418=nper,"",A1418+1))=TRUE,"",IF(A1418=nper,"",A1418+1))</f>
        <v/>
      </c>
      <c r="B1419" s="43" t="str">
        <f t="shared" si="154"/>
        <v/>
      </c>
      <c r="C1419" s="46" t="str">
        <f>IF(A1419="","",IF(OR(A1419=nper,payment&gt;ROUND((1+rate)*G1418,2)),ROUND((1+rate)*G1418,2),payment))</f>
        <v/>
      </c>
      <c r="D1419" s="28"/>
      <c r="E1419" s="11" t="str">
        <f t="shared" si="155"/>
        <v/>
      </c>
      <c r="F1419" s="11" t="str">
        <f t="shared" si="156"/>
        <v/>
      </c>
      <c r="G1419" s="11" t="str">
        <f t="shared" si="157"/>
        <v/>
      </c>
      <c r="H1419" s="12" t="str">
        <f t="shared" si="158"/>
        <v/>
      </c>
      <c r="I1419" s="12" t="str">
        <f t="shared" si="159"/>
        <v/>
      </c>
      <c r="J1419" s="12" t="str">
        <f t="shared" ca="1" si="160"/>
        <v/>
      </c>
    </row>
    <row r="1420" spans="1:10" x14ac:dyDescent="0.2">
      <c r="A1420" s="10" t="str">
        <f>IF(ISERROR(IF(A1419=nper,"",A1419+1))=TRUE,"",IF(A1419=nper,"",A1419+1))</f>
        <v/>
      </c>
      <c r="B1420" s="43" t="str">
        <f t="shared" si="154"/>
        <v/>
      </c>
      <c r="C1420" s="46" t="str">
        <f>IF(A1420="","",IF(OR(A1420=nper,payment&gt;ROUND((1+rate)*G1419,2)),ROUND((1+rate)*G1419,2),payment))</f>
        <v/>
      </c>
      <c r="D1420" s="28"/>
      <c r="E1420" s="11" t="str">
        <f t="shared" si="155"/>
        <v/>
      </c>
      <c r="F1420" s="11" t="str">
        <f t="shared" si="156"/>
        <v/>
      </c>
      <c r="G1420" s="11" t="str">
        <f t="shared" si="157"/>
        <v/>
      </c>
      <c r="H1420" s="12" t="str">
        <f t="shared" si="158"/>
        <v/>
      </c>
      <c r="I1420" s="12" t="str">
        <f t="shared" si="159"/>
        <v/>
      </c>
      <c r="J1420" s="12" t="str">
        <f t="shared" ca="1" si="160"/>
        <v/>
      </c>
    </row>
    <row r="1421" spans="1:10" x14ac:dyDescent="0.2">
      <c r="A1421" s="10" t="str">
        <f>IF(ISERROR(IF(A1420=nper,"",A1420+1))=TRUE,"",IF(A1420=nper,"",A1420+1))</f>
        <v/>
      </c>
      <c r="B1421" s="43" t="str">
        <f t="shared" si="154"/>
        <v/>
      </c>
      <c r="C1421" s="46" t="str">
        <f>IF(A1421="","",IF(OR(A1421=nper,payment&gt;ROUND((1+rate)*G1420,2)),ROUND((1+rate)*G1420,2),payment))</f>
        <v/>
      </c>
      <c r="D1421" s="28"/>
      <c r="E1421" s="11" t="str">
        <f t="shared" si="155"/>
        <v/>
      </c>
      <c r="F1421" s="11" t="str">
        <f t="shared" si="156"/>
        <v/>
      </c>
      <c r="G1421" s="11" t="str">
        <f t="shared" si="157"/>
        <v/>
      </c>
      <c r="H1421" s="12" t="str">
        <f t="shared" si="158"/>
        <v/>
      </c>
      <c r="I1421" s="12" t="str">
        <f t="shared" si="159"/>
        <v/>
      </c>
      <c r="J1421" s="12" t="str">
        <f t="shared" ca="1" si="160"/>
        <v/>
      </c>
    </row>
    <row r="1422" spans="1:10" x14ac:dyDescent="0.2">
      <c r="A1422" s="10" t="str">
        <f>IF(ISERROR(IF(A1421=nper,"",A1421+1))=TRUE,"",IF(A1421=nper,"",A1421+1))</f>
        <v/>
      </c>
      <c r="B1422" s="43" t="str">
        <f t="shared" si="154"/>
        <v/>
      </c>
      <c r="C1422" s="46" t="str">
        <f>IF(A1422="","",IF(OR(A1422=nper,payment&gt;ROUND((1+rate)*G1421,2)),ROUND((1+rate)*G1421,2),payment))</f>
        <v/>
      </c>
      <c r="D1422" s="28"/>
      <c r="E1422" s="11" t="str">
        <f t="shared" si="155"/>
        <v/>
      </c>
      <c r="F1422" s="11" t="str">
        <f t="shared" si="156"/>
        <v/>
      </c>
      <c r="G1422" s="11" t="str">
        <f t="shared" si="157"/>
        <v/>
      </c>
      <c r="H1422" s="12" t="str">
        <f t="shared" si="158"/>
        <v/>
      </c>
      <c r="I1422" s="12" t="str">
        <f t="shared" si="159"/>
        <v/>
      </c>
      <c r="J1422" s="12" t="str">
        <f t="shared" ca="1" si="160"/>
        <v/>
      </c>
    </row>
    <row r="1423" spans="1:10" x14ac:dyDescent="0.2">
      <c r="A1423" s="10" t="str">
        <f>IF(ISERROR(IF(A1422=nper,"",A1422+1))=TRUE,"",IF(A1422=nper,"",A1422+1))</f>
        <v/>
      </c>
      <c r="B1423" s="43" t="str">
        <f t="shared" si="154"/>
        <v/>
      </c>
      <c r="C1423" s="46" t="str">
        <f>IF(A1423="","",IF(OR(A1423=nper,payment&gt;ROUND((1+rate)*G1422,2)),ROUND((1+rate)*G1422,2),payment))</f>
        <v/>
      </c>
      <c r="D1423" s="28"/>
      <c r="E1423" s="11" t="str">
        <f t="shared" si="155"/>
        <v/>
      </c>
      <c r="F1423" s="11" t="str">
        <f t="shared" si="156"/>
        <v/>
      </c>
      <c r="G1423" s="11" t="str">
        <f t="shared" si="157"/>
        <v/>
      </c>
      <c r="H1423" s="12" t="str">
        <f t="shared" si="158"/>
        <v/>
      </c>
      <c r="I1423" s="12" t="str">
        <f t="shared" si="159"/>
        <v/>
      </c>
      <c r="J1423" s="12" t="str">
        <f t="shared" ca="1" si="160"/>
        <v/>
      </c>
    </row>
    <row r="1424" spans="1:10" x14ac:dyDescent="0.2">
      <c r="A1424" s="10" t="str">
        <f>IF(ISERROR(IF(A1423=nper,"",A1423+1))=TRUE,"",IF(A1423=nper,"",A1423+1))</f>
        <v/>
      </c>
      <c r="B1424" s="43" t="str">
        <f t="shared" si="154"/>
        <v/>
      </c>
      <c r="C1424" s="46" t="str">
        <f>IF(A1424="","",IF(OR(A1424=nper,payment&gt;ROUND((1+rate)*G1423,2)),ROUND((1+rate)*G1423,2),payment))</f>
        <v/>
      </c>
      <c r="D1424" s="28"/>
      <c r="E1424" s="11" t="str">
        <f t="shared" si="155"/>
        <v/>
      </c>
      <c r="F1424" s="11" t="str">
        <f t="shared" si="156"/>
        <v/>
      </c>
      <c r="G1424" s="11" t="str">
        <f t="shared" si="157"/>
        <v/>
      </c>
      <c r="H1424" s="12" t="str">
        <f t="shared" si="158"/>
        <v/>
      </c>
      <c r="I1424" s="12" t="str">
        <f t="shared" si="159"/>
        <v/>
      </c>
      <c r="J1424" s="12" t="str">
        <f t="shared" ca="1" si="160"/>
        <v/>
      </c>
    </row>
    <row r="1425" spans="1:10" x14ac:dyDescent="0.2">
      <c r="A1425" s="10" t="str">
        <f>IF(ISERROR(IF(A1424=nper,"",A1424+1))=TRUE,"",IF(A1424=nper,"",A1424+1))</f>
        <v/>
      </c>
      <c r="B1425" s="43" t="str">
        <f t="shared" si="154"/>
        <v/>
      </c>
      <c r="C1425" s="46" t="str">
        <f>IF(A1425="","",IF(OR(A1425=nper,payment&gt;ROUND((1+rate)*G1424,2)),ROUND((1+rate)*G1424,2),payment))</f>
        <v/>
      </c>
      <c r="D1425" s="28"/>
      <c r="E1425" s="11" t="str">
        <f t="shared" si="155"/>
        <v/>
      </c>
      <c r="F1425" s="11" t="str">
        <f t="shared" si="156"/>
        <v/>
      </c>
      <c r="G1425" s="11" t="str">
        <f t="shared" si="157"/>
        <v/>
      </c>
      <c r="H1425" s="12" t="str">
        <f t="shared" si="158"/>
        <v/>
      </c>
      <c r="I1425" s="12" t="str">
        <f t="shared" si="159"/>
        <v/>
      </c>
      <c r="J1425" s="12" t="str">
        <f t="shared" ca="1" si="160"/>
        <v/>
      </c>
    </row>
    <row r="1426" spans="1:10" x14ac:dyDescent="0.2">
      <c r="A1426" s="10" t="str">
        <f>IF(ISERROR(IF(A1425=nper,"",A1425+1))=TRUE,"",IF(A1425=nper,"",A1425+1))</f>
        <v/>
      </c>
      <c r="B1426" s="43" t="str">
        <f t="shared" si="154"/>
        <v/>
      </c>
      <c r="C1426" s="46" t="str">
        <f>IF(A1426="","",IF(OR(A1426=nper,payment&gt;ROUND((1+rate)*G1425,2)),ROUND((1+rate)*G1425,2),payment))</f>
        <v/>
      </c>
      <c r="D1426" s="28"/>
      <c r="E1426" s="11" t="str">
        <f t="shared" si="155"/>
        <v/>
      </c>
      <c r="F1426" s="11" t="str">
        <f t="shared" si="156"/>
        <v/>
      </c>
      <c r="G1426" s="11" t="str">
        <f t="shared" si="157"/>
        <v/>
      </c>
      <c r="H1426" s="12" t="str">
        <f t="shared" si="158"/>
        <v/>
      </c>
      <c r="I1426" s="12" t="str">
        <f t="shared" si="159"/>
        <v/>
      </c>
      <c r="J1426" s="12" t="str">
        <f t="shared" ca="1" si="160"/>
        <v/>
      </c>
    </row>
    <row r="1427" spans="1:10" x14ac:dyDescent="0.2">
      <c r="A1427" s="10" t="str">
        <f>IF(ISERROR(IF(A1426=nper,"",A1426+1))=TRUE,"",IF(A1426=nper,"",A1426+1))</f>
        <v/>
      </c>
      <c r="B1427" s="43" t="str">
        <f t="shared" si="154"/>
        <v/>
      </c>
      <c r="C1427" s="46" t="str">
        <f>IF(A1427="","",IF(OR(A1427=nper,payment&gt;ROUND((1+rate)*G1426,2)),ROUND((1+rate)*G1426,2),payment))</f>
        <v/>
      </c>
      <c r="D1427" s="28"/>
      <c r="E1427" s="11" t="str">
        <f t="shared" si="155"/>
        <v/>
      </c>
      <c r="F1427" s="11" t="str">
        <f t="shared" si="156"/>
        <v/>
      </c>
      <c r="G1427" s="11" t="str">
        <f t="shared" si="157"/>
        <v/>
      </c>
      <c r="H1427" s="12" t="str">
        <f t="shared" si="158"/>
        <v/>
      </c>
      <c r="I1427" s="12" t="str">
        <f t="shared" si="159"/>
        <v/>
      </c>
      <c r="J1427" s="12" t="str">
        <f t="shared" ca="1" si="160"/>
        <v/>
      </c>
    </row>
    <row r="1428" spans="1:10" x14ac:dyDescent="0.2">
      <c r="A1428" s="10" t="str">
        <f>IF(ISERROR(IF(A1427=nper,"",A1427+1))=TRUE,"",IF(A1427=nper,"",A1427+1))</f>
        <v/>
      </c>
      <c r="B1428" s="43" t="str">
        <f t="shared" si="154"/>
        <v/>
      </c>
      <c r="C1428" s="46" t="str">
        <f>IF(A1428="","",IF(OR(A1428=nper,payment&gt;ROUND((1+rate)*G1427,2)),ROUND((1+rate)*G1427,2),payment))</f>
        <v/>
      </c>
      <c r="D1428" s="28"/>
      <c r="E1428" s="11" t="str">
        <f t="shared" si="155"/>
        <v/>
      </c>
      <c r="F1428" s="11" t="str">
        <f t="shared" si="156"/>
        <v/>
      </c>
      <c r="G1428" s="11" t="str">
        <f t="shared" si="157"/>
        <v/>
      </c>
      <c r="H1428" s="12" t="str">
        <f t="shared" si="158"/>
        <v/>
      </c>
      <c r="I1428" s="12" t="str">
        <f t="shared" si="159"/>
        <v/>
      </c>
      <c r="J1428" s="12" t="str">
        <f t="shared" ca="1" si="160"/>
        <v/>
      </c>
    </row>
    <row r="1429" spans="1:10" x14ac:dyDescent="0.2">
      <c r="A1429" s="10" t="str">
        <f>IF(ISERROR(IF(A1428=nper,"",A1428+1))=TRUE,"",IF(A1428=nper,"",A1428+1))</f>
        <v/>
      </c>
      <c r="B1429" s="43" t="str">
        <f t="shared" si="154"/>
        <v/>
      </c>
      <c r="C1429" s="46" t="str">
        <f>IF(A1429="","",IF(OR(A1429=nper,payment&gt;ROUND((1+rate)*G1428,2)),ROUND((1+rate)*G1428,2),payment))</f>
        <v/>
      </c>
      <c r="D1429" s="28"/>
      <c r="E1429" s="11" t="str">
        <f t="shared" si="155"/>
        <v/>
      </c>
      <c r="F1429" s="11" t="str">
        <f t="shared" si="156"/>
        <v/>
      </c>
      <c r="G1429" s="11" t="str">
        <f t="shared" si="157"/>
        <v/>
      </c>
      <c r="H1429" s="12" t="str">
        <f t="shared" si="158"/>
        <v/>
      </c>
      <c r="I1429" s="12" t="str">
        <f t="shared" si="159"/>
        <v/>
      </c>
      <c r="J1429" s="12" t="str">
        <f t="shared" ca="1" si="160"/>
        <v/>
      </c>
    </row>
    <row r="1430" spans="1:10" x14ac:dyDescent="0.2">
      <c r="A1430" s="10" t="str">
        <f>IF(ISERROR(IF(A1429=nper,"",A1429+1))=TRUE,"",IF(A1429=nper,"",A1429+1))</f>
        <v/>
      </c>
      <c r="B1430" s="43" t="str">
        <f t="shared" si="154"/>
        <v/>
      </c>
      <c r="C1430" s="46" t="str">
        <f>IF(A1430="","",IF(OR(A1430=nper,payment&gt;ROUND((1+rate)*G1429,2)),ROUND((1+rate)*G1429,2),payment))</f>
        <v/>
      </c>
      <c r="D1430" s="28"/>
      <c r="E1430" s="11" t="str">
        <f t="shared" si="155"/>
        <v/>
      </c>
      <c r="F1430" s="11" t="str">
        <f t="shared" si="156"/>
        <v/>
      </c>
      <c r="G1430" s="11" t="str">
        <f t="shared" si="157"/>
        <v/>
      </c>
      <c r="H1430" s="12" t="str">
        <f t="shared" si="158"/>
        <v/>
      </c>
      <c r="I1430" s="12" t="str">
        <f t="shared" si="159"/>
        <v/>
      </c>
      <c r="J1430" s="12" t="str">
        <f t="shared" ca="1" si="160"/>
        <v/>
      </c>
    </row>
    <row r="1431" spans="1:10" x14ac:dyDescent="0.2">
      <c r="A1431" s="10" t="str">
        <f>IF(ISERROR(IF(A1430=nper,"",A1430+1))=TRUE,"",IF(A1430=nper,"",A1430+1))</f>
        <v/>
      </c>
      <c r="B1431" s="43" t="str">
        <f t="shared" si="154"/>
        <v/>
      </c>
      <c r="C1431" s="46" t="str">
        <f>IF(A1431="","",IF(OR(A1431=nper,payment&gt;ROUND((1+rate)*G1430,2)),ROUND((1+rate)*G1430,2),payment))</f>
        <v/>
      </c>
      <c r="D1431" s="28"/>
      <c r="E1431" s="11" t="str">
        <f t="shared" si="155"/>
        <v/>
      </c>
      <c r="F1431" s="11" t="str">
        <f t="shared" si="156"/>
        <v/>
      </c>
      <c r="G1431" s="11" t="str">
        <f t="shared" si="157"/>
        <v/>
      </c>
      <c r="H1431" s="12" t="str">
        <f t="shared" si="158"/>
        <v/>
      </c>
      <c r="I1431" s="12" t="str">
        <f t="shared" si="159"/>
        <v/>
      </c>
      <c r="J1431" s="12" t="str">
        <f t="shared" ca="1" si="160"/>
        <v/>
      </c>
    </row>
    <row r="1432" spans="1:10" x14ac:dyDescent="0.2">
      <c r="A1432" s="10" t="str">
        <f>IF(ISERROR(IF(A1431=nper,"",A1431+1))=TRUE,"",IF(A1431=nper,"",A1431+1))</f>
        <v/>
      </c>
      <c r="B1432" s="43" t="str">
        <f t="shared" si="154"/>
        <v/>
      </c>
      <c r="C1432" s="46" t="str">
        <f>IF(A1432="","",IF(OR(A1432=nper,payment&gt;ROUND((1+rate)*G1431,2)),ROUND((1+rate)*G1431,2),payment))</f>
        <v/>
      </c>
      <c r="D1432" s="28"/>
      <c r="E1432" s="11" t="str">
        <f t="shared" si="155"/>
        <v/>
      </c>
      <c r="F1432" s="11" t="str">
        <f t="shared" si="156"/>
        <v/>
      </c>
      <c r="G1432" s="11" t="str">
        <f t="shared" si="157"/>
        <v/>
      </c>
      <c r="H1432" s="12" t="str">
        <f t="shared" si="158"/>
        <v/>
      </c>
      <c r="I1432" s="12" t="str">
        <f t="shared" si="159"/>
        <v/>
      </c>
      <c r="J1432" s="12" t="str">
        <f t="shared" ca="1" si="160"/>
        <v/>
      </c>
    </row>
    <row r="1433" spans="1:10" x14ac:dyDescent="0.2">
      <c r="A1433" s="10" t="str">
        <f>IF(ISERROR(IF(A1432=nper,"",A1432+1))=TRUE,"",IF(A1432=nper,"",A1432+1))</f>
        <v/>
      </c>
      <c r="B1433" s="43" t="str">
        <f t="shared" si="154"/>
        <v/>
      </c>
      <c r="C1433" s="46" t="str">
        <f>IF(A1433="","",IF(OR(A1433=nper,payment&gt;ROUND((1+rate)*G1432,2)),ROUND((1+rate)*G1432,2),payment))</f>
        <v/>
      </c>
      <c r="D1433" s="28"/>
      <c r="E1433" s="11" t="str">
        <f t="shared" si="155"/>
        <v/>
      </c>
      <c r="F1433" s="11" t="str">
        <f t="shared" si="156"/>
        <v/>
      </c>
      <c r="G1433" s="11" t="str">
        <f t="shared" si="157"/>
        <v/>
      </c>
      <c r="H1433" s="12" t="str">
        <f t="shared" si="158"/>
        <v/>
      </c>
      <c r="I1433" s="12" t="str">
        <f t="shared" si="159"/>
        <v/>
      </c>
      <c r="J1433" s="12" t="str">
        <f t="shared" ca="1" si="160"/>
        <v/>
      </c>
    </row>
    <row r="1434" spans="1:10" x14ac:dyDescent="0.2">
      <c r="A1434" s="10" t="str">
        <f>IF(ISERROR(IF(A1433=nper,"",A1433+1))=TRUE,"",IF(A1433=nper,"",A1433+1))</f>
        <v/>
      </c>
      <c r="B1434" s="43" t="str">
        <f t="shared" si="154"/>
        <v/>
      </c>
      <c r="C1434" s="46" t="str">
        <f>IF(A1434="","",IF(OR(A1434=nper,payment&gt;ROUND((1+rate)*G1433,2)),ROUND((1+rate)*G1433,2),payment))</f>
        <v/>
      </c>
      <c r="D1434" s="28"/>
      <c r="E1434" s="11" t="str">
        <f t="shared" si="155"/>
        <v/>
      </c>
      <c r="F1434" s="11" t="str">
        <f t="shared" si="156"/>
        <v/>
      </c>
      <c r="G1434" s="11" t="str">
        <f t="shared" si="157"/>
        <v/>
      </c>
      <c r="H1434" s="12" t="str">
        <f t="shared" si="158"/>
        <v/>
      </c>
      <c r="I1434" s="12" t="str">
        <f t="shared" si="159"/>
        <v/>
      </c>
      <c r="J1434" s="12" t="str">
        <f t="shared" ca="1" si="160"/>
        <v/>
      </c>
    </row>
    <row r="1435" spans="1:10" x14ac:dyDescent="0.2">
      <c r="A1435" s="10" t="str">
        <f>IF(ISERROR(IF(A1434=nper,"",A1434+1))=TRUE,"",IF(A1434=nper,"",A1434+1))</f>
        <v/>
      </c>
      <c r="B1435" s="43" t="str">
        <f t="shared" si="154"/>
        <v/>
      </c>
      <c r="C1435" s="46" t="str">
        <f>IF(A1435="","",IF(OR(A1435=nper,payment&gt;ROUND((1+rate)*G1434,2)),ROUND((1+rate)*G1434,2),payment))</f>
        <v/>
      </c>
      <c r="D1435" s="28"/>
      <c r="E1435" s="11" t="str">
        <f t="shared" si="155"/>
        <v/>
      </c>
      <c r="F1435" s="11" t="str">
        <f t="shared" si="156"/>
        <v/>
      </c>
      <c r="G1435" s="11" t="str">
        <f t="shared" si="157"/>
        <v/>
      </c>
      <c r="H1435" s="12" t="str">
        <f t="shared" si="158"/>
        <v/>
      </c>
      <c r="I1435" s="12" t="str">
        <f t="shared" si="159"/>
        <v/>
      </c>
      <c r="J1435" s="12" t="str">
        <f t="shared" ca="1" si="160"/>
        <v/>
      </c>
    </row>
    <row r="1436" spans="1:10" x14ac:dyDescent="0.2">
      <c r="A1436" s="10" t="str">
        <f>IF(ISERROR(IF(A1435=nper,"",A1435+1))=TRUE,"",IF(A1435=nper,"",A1435+1))</f>
        <v/>
      </c>
      <c r="B1436" s="43" t="str">
        <f t="shared" si="154"/>
        <v/>
      </c>
      <c r="C1436" s="46" t="str">
        <f>IF(A1436="","",IF(OR(A1436=nper,payment&gt;ROUND((1+rate)*G1435,2)),ROUND((1+rate)*G1435,2),payment))</f>
        <v/>
      </c>
      <c r="D1436" s="28"/>
      <c r="E1436" s="11" t="str">
        <f t="shared" si="155"/>
        <v/>
      </c>
      <c r="F1436" s="11" t="str">
        <f t="shared" si="156"/>
        <v/>
      </c>
      <c r="G1436" s="11" t="str">
        <f t="shared" si="157"/>
        <v/>
      </c>
      <c r="H1436" s="12" t="str">
        <f t="shared" si="158"/>
        <v/>
      </c>
      <c r="I1436" s="12" t="str">
        <f t="shared" si="159"/>
        <v/>
      </c>
      <c r="J1436" s="12" t="str">
        <f t="shared" ca="1" si="160"/>
        <v/>
      </c>
    </row>
    <row r="1437" spans="1:10" x14ac:dyDescent="0.2">
      <c r="A1437" s="10" t="str">
        <f>IF(ISERROR(IF(A1436=nper,"",A1436+1))=TRUE,"",IF(A1436=nper,"",A1436+1))</f>
        <v/>
      </c>
      <c r="B1437" s="43" t="str">
        <f t="shared" si="154"/>
        <v/>
      </c>
      <c r="C1437" s="46" t="str">
        <f>IF(A1437="","",IF(OR(A1437=nper,payment&gt;ROUND((1+rate)*G1436,2)),ROUND((1+rate)*G1436,2),payment))</f>
        <v/>
      </c>
      <c r="D1437" s="28"/>
      <c r="E1437" s="11" t="str">
        <f t="shared" si="155"/>
        <v/>
      </c>
      <c r="F1437" s="11" t="str">
        <f t="shared" si="156"/>
        <v/>
      </c>
      <c r="G1437" s="11" t="str">
        <f t="shared" si="157"/>
        <v/>
      </c>
      <c r="H1437" s="12" t="str">
        <f t="shared" si="158"/>
        <v/>
      </c>
      <c r="I1437" s="12" t="str">
        <f t="shared" si="159"/>
        <v/>
      </c>
      <c r="J1437" s="12" t="str">
        <f t="shared" ca="1" si="160"/>
        <v/>
      </c>
    </row>
    <row r="1438" spans="1:10" x14ac:dyDescent="0.2">
      <c r="A1438" s="10" t="str">
        <f>IF(ISERROR(IF(A1437=nper,"",A1437+1))=TRUE,"",IF(A1437=nper,"",A1437+1))</f>
        <v/>
      </c>
      <c r="B1438" s="43" t="str">
        <f t="shared" si="154"/>
        <v/>
      </c>
      <c r="C1438" s="46" t="str">
        <f>IF(A1438="","",IF(OR(A1438=nper,payment&gt;ROUND((1+rate)*G1437,2)),ROUND((1+rate)*G1437,2),payment))</f>
        <v/>
      </c>
      <c r="D1438" s="28"/>
      <c r="E1438" s="11" t="str">
        <f t="shared" si="155"/>
        <v/>
      </c>
      <c r="F1438" s="11" t="str">
        <f t="shared" si="156"/>
        <v/>
      </c>
      <c r="G1438" s="11" t="str">
        <f t="shared" si="157"/>
        <v/>
      </c>
      <c r="H1438" s="12" t="str">
        <f t="shared" si="158"/>
        <v/>
      </c>
      <c r="I1438" s="12" t="str">
        <f t="shared" si="159"/>
        <v/>
      </c>
      <c r="J1438" s="12" t="str">
        <f t="shared" ca="1" si="160"/>
        <v/>
      </c>
    </row>
    <row r="1439" spans="1:10" x14ac:dyDescent="0.2">
      <c r="A1439" s="10" t="str">
        <f>IF(ISERROR(IF(A1438=nper,"",A1438+1))=TRUE,"",IF(A1438=nper,"",A1438+1))</f>
        <v/>
      </c>
      <c r="B1439" s="43" t="str">
        <f t="shared" ref="B1439:B1501" si="161">IF(A1439="","",IF($H$4="Weekly",B1438+7,IF($H$4="Bi-Weekly",B1438+14,IF($H$4="Monthly",EDATE(B1438,1),IF($H$4="Bi-Monthly",EDATE(B1438,2),IF($H$4="Quarterly",EDATE(B1438,3),IF($H$4="Semi-Annually",EDATE(B1438,6),IF($H$4="Annually",EDATE(B1438,12),IF($H$4="Semi-Monthly",DATE(YEAR(B1438),MONTH(B1438)+1,15*(DAY(B1438)&lt;&gt;15)),2)))))))))</f>
        <v/>
      </c>
      <c r="C1439" s="46" t="str">
        <f>IF(A1439="","",IF(OR(A1439=nper,payment&gt;ROUND((1+rate)*G1438,2)),ROUND((1+rate)*G1438,2),payment))</f>
        <v/>
      </c>
      <c r="D1439" s="28"/>
      <c r="E1439" s="11" t="str">
        <f t="shared" ref="E1439:E1501" si="162">IF(A1439="","",ROUND(rate*G1438,2))</f>
        <v/>
      </c>
      <c r="F1439" s="11" t="str">
        <f t="shared" ref="F1439:F1501" si="163">IF(A1439="","",C1439-(E1439+D1439))</f>
        <v/>
      </c>
      <c r="G1439" s="11" t="str">
        <f t="shared" ref="G1439:G1501" si="164">IF(A1439="","",G1438-F1439)</f>
        <v/>
      </c>
      <c r="H1439" s="12" t="str">
        <f t="shared" ref="H1439:H1501" si="165">IF(B1439="","",MONTH(B1439))</f>
        <v/>
      </c>
      <c r="I1439" s="12" t="str">
        <f t="shared" ref="I1439:I1501" si="166">IF(B1439="","",YEAR(B1439))</f>
        <v/>
      </c>
      <c r="J1439" s="12" t="str">
        <f t="shared" ref="J1439:J1501" ca="1" si="167">IF(A1439="","",IF(B1439&lt;=TODAY(),"include","not include"))</f>
        <v/>
      </c>
    </row>
    <row r="1440" spans="1:10" x14ac:dyDescent="0.2">
      <c r="A1440" s="10" t="str">
        <f>IF(ISERROR(IF(A1439=nper,"",A1439+1))=TRUE,"",IF(A1439=nper,"",A1439+1))</f>
        <v/>
      </c>
      <c r="B1440" s="43" t="str">
        <f t="shared" si="161"/>
        <v/>
      </c>
      <c r="C1440" s="46" t="str">
        <f>IF(A1440="","",IF(OR(A1440=nper,payment&gt;ROUND((1+rate)*G1439,2)),ROUND((1+rate)*G1439,2),payment))</f>
        <v/>
      </c>
      <c r="D1440" s="28"/>
      <c r="E1440" s="11" t="str">
        <f t="shared" si="162"/>
        <v/>
      </c>
      <c r="F1440" s="11" t="str">
        <f t="shared" si="163"/>
        <v/>
      </c>
      <c r="G1440" s="11" t="str">
        <f t="shared" si="164"/>
        <v/>
      </c>
      <c r="H1440" s="12" t="str">
        <f t="shared" si="165"/>
        <v/>
      </c>
      <c r="I1440" s="12" t="str">
        <f t="shared" si="166"/>
        <v/>
      </c>
      <c r="J1440" s="12" t="str">
        <f t="shared" ca="1" si="167"/>
        <v/>
      </c>
    </row>
    <row r="1441" spans="1:10" x14ac:dyDescent="0.2">
      <c r="A1441" s="10" t="str">
        <f>IF(ISERROR(IF(A1440=nper,"",A1440+1))=TRUE,"",IF(A1440=nper,"",A1440+1))</f>
        <v/>
      </c>
      <c r="B1441" s="43" t="str">
        <f t="shared" si="161"/>
        <v/>
      </c>
      <c r="C1441" s="46" t="str">
        <f>IF(A1441="","",IF(OR(A1441=nper,payment&gt;ROUND((1+rate)*G1440,2)),ROUND((1+rate)*G1440,2),payment))</f>
        <v/>
      </c>
      <c r="D1441" s="28"/>
      <c r="E1441" s="11" t="str">
        <f t="shared" si="162"/>
        <v/>
      </c>
      <c r="F1441" s="11" t="str">
        <f t="shared" si="163"/>
        <v/>
      </c>
      <c r="G1441" s="11" t="str">
        <f t="shared" si="164"/>
        <v/>
      </c>
      <c r="H1441" s="12" t="str">
        <f t="shared" si="165"/>
        <v/>
      </c>
      <c r="I1441" s="12" t="str">
        <f t="shared" si="166"/>
        <v/>
      </c>
      <c r="J1441" s="12" t="str">
        <f t="shared" ca="1" si="167"/>
        <v/>
      </c>
    </row>
    <row r="1442" spans="1:10" x14ac:dyDescent="0.2">
      <c r="A1442" s="10" t="str">
        <f>IF(ISERROR(IF(A1441=nper,"",A1441+1))=TRUE,"",IF(A1441=nper,"",A1441+1))</f>
        <v/>
      </c>
      <c r="B1442" s="43" t="str">
        <f t="shared" si="161"/>
        <v/>
      </c>
      <c r="C1442" s="46" t="str">
        <f>IF(A1442="","",IF(OR(A1442=nper,payment&gt;ROUND((1+rate)*G1441,2)),ROUND((1+rate)*G1441,2),payment))</f>
        <v/>
      </c>
      <c r="D1442" s="28"/>
      <c r="E1442" s="11" t="str">
        <f t="shared" si="162"/>
        <v/>
      </c>
      <c r="F1442" s="11" t="str">
        <f t="shared" si="163"/>
        <v/>
      </c>
      <c r="G1442" s="11" t="str">
        <f t="shared" si="164"/>
        <v/>
      </c>
      <c r="H1442" s="12" t="str">
        <f t="shared" si="165"/>
        <v/>
      </c>
      <c r="I1442" s="12" t="str">
        <f t="shared" si="166"/>
        <v/>
      </c>
      <c r="J1442" s="12" t="str">
        <f t="shared" ca="1" si="167"/>
        <v/>
      </c>
    </row>
    <row r="1443" spans="1:10" x14ac:dyDescent="0.2">
      <c r="A1443" s="10" t="str">
        <f>IF(ISERROR(IF(A1442=nper,"",A1442+1))=TRUE,"",IF(A1442=nper,"",A1442+1))</f>
        <v/>
      </c>
      <c r="B1443" s="43" t="str">
        <f t="shared" si="161"/>
        <v/>
      </c>
      <c r="C1443" s="46" t="str">
        <f>IF(A1443="","",IF(OR(A1443=nper,payment&gt;ROUND((1+rate)*G1442,2)),ROUND((1+rate)*G1442,2),payment))</f>
        <v/>
      </c>
      <c r="D1443" s="28"/>
      <c r="E1443" s="11" t="str">
        <f t="shared" si="162"/>
        <v/>
      </c>
      <c r="F1443" s="11" t="str">
        <f t="shared" si="163"/>
        <v/>
      </c>
      <c r="G1443" s="11" t="str">
        <f t="shared" si="164"/>
        <v/>
      </c>
      <c r="H1443" s="12" t="str">
        <f t="shared" si="165"/>
        <v/>
      </c>
      <c r="I1443" s="12" t="str">
        <f t="shared" si="166"/>
        <v/>
      </c>
      <c r="J1443" s="12" t="str">
        <f t="shared" ca="1" si="167"/>
        <v/>
      </c>
    </row>
    <row r="1444" spans="1:10" x14ac:dyDescent="0.2">
      <c r="A1444" s="10" t="str">
        <f>IF(ISERROR(IF(A1443=nper,"",A1443+1))=TRUE,"",IF(A1443=nper,"",A1443+1))</f>
        <v/>
      </c>
      <c r="B1444" s="43" t="str">
        <f t="shared" si="161"/>
        <v/>
      </c>
      <c r="C1444" s="46" t="str">
        <f>IF(A1444="","",IF(OR(A1444=nper,payment&gt;ROUND((1+rate)*G1443,2)),ROUND((1+rate)*G1443,2),payment))</f>
        <v/>
      </c>
      <c r="D1444" s="28"/>
      <c r="E1444" s="11" t="str">
        <f t="shared" si="162"/>
        <v/>
      </c>
      <c r="F1444" s="11" t="str">
        <f t="shared" si="163"/>
        <v/>
      </c>
      <c r="G1444" s="11" t="str">
        <f t="shared" si="164"/>
        <v/>
      </c>
      <c r="H1444" s="12" t="str">
        <f t="shared" si="165"/>
        <v/>
      </c>
      <c r="I1444" s="12" t="str">
        <f t="shared" si="166"/>
        <v/>
      </c>
      <c r="J1444" s="12" t="str">
        <f t="shared" ca="1" si="167"/>
        <v/>
      </c>
    </row>
    <row r="1445" spans="1:10" x14ac:dyDescent="0.2">
      <c r="A1445" s="10" t="str">
        <f>IF(ISERROR(IF(A1444=nper,"",A1444+1))=TRUE,"",IF(A1444=nper,"",A1444+1))</f>
        <v/>
      </c>
      <c r="B1445" s="43" t="str">
        <f t="shared" si="161"/>
        <v/>
      </c>
      <c r="C1445" s="46" t="str">
        <f>IF(A1445="","",IF(OR(A1445=nper,payment&gt;ROUND((1+rate)*G1444,2)),ROUND((1+rate)*G1444,2),payment))</f>
        <v/>
      </c>
      <c r="D1445" s="28"/>
      <c r="E1445" s="11" t="str">
        <f t="shared" si="162"/>
        <v/>
      </c>
      <c r="F1445" s="11" t="str">
        <f t="shared" si="163"/>
        <v/>
      </c>
      <c r="G1445" s="11" t="str">
        <f t="shared" si="164"/>
        <v/>
      </c>
      <c r="H1445" s="12" t="str">
        <f t="shared" si="165"/>
        <v/>
      </c>
      <c r="I1445" s="12" t="str">
        <f t="shared" si="166"/>
        <v/>
      </c>
      <c r="J1445" s="12" t="str">
        <f t="shared" ca="1" si="167"/>
        <v/>
      </c>
    </row>
    <row r="1446" spans="1:10" x14ac:dyDescent="0.2">
      <c r="A1446" s="10" t="str">
        <f>IF(ISERROR(IF(A1445=nper,"",A1445+1))=TRUE,"",IF(A1445=nper,"",A1445+1))</f>
        <v/>
      </c>
      <c r="B1446" s="43" t="str">
        <f t="shared" si="161"/>
        <v/>
      </c>
      <c r="C1446" s="46" t="str">
        <f>IF(A1446="","",IF(OR(A1446=nper,payment&gt;ROUND((1+rate)*G1445,2)),ROUND((1+rate)*G1445,2),payment))</f>
        <v/>
      </c>
      <c r="D1446" s="28"/>
      <c r="E1446" s="11" t="str">
        <f t="shared" si="162"/>
        <v/>
      </c>
      <c r="F1446" s="11" t="str">
        <f t="shared" si="163"/>
        <v/>
      </c>
      <c r="G1446" s="11" t="str">
        <f t="shared" si="164"/>
        <v/>
      </c>
      <c r="H1446" s="12" t="str">
        <f t="shared" si="165"/>
        <v/>
      </c>
      <c r="I1446" s="12" t="str">
        <f t="shared" si="166"/>
        <v/>
      </c>
      <c r="J1446" s="12" t="str">
        <f t="shared" ca="1" si="167"/>
        <v/>
      </c>
    </row>
    <row r="1447" spans="1:10" x14ac:dyDescent="0.2">
      <c r="A1447" s="10" t="str">
        <f>IF(ISERROR(IF(A1446=nper,"",A1446+1))=TRUE,"",IF(A1446=nper,"",A1446+1))</f>
        <v/>
      </c>
      <c r="B1447" s="43" t="str">
        <f t="shared" si="161"/>
        <v/>
      </c>
      <c r="C1447" s="46" t="str">
        <f>IF(A1447="","",IF(OR(A1447=nper,payment&gt;ROUND((1+rate)*G1446,2)),ROUND((1+rate)*G1446,2),payment))</f>
        <v/>
      </c>
      <c r="D1447" s="28"/>
      <c r="E1447" s="11" t="str">
        <f t="shared" si="162"/>
        <v/>
      </c>
      <c r="F1447" s="11" t="str">
        <f t="shared" si="163"/>
        <v/>
      </c>
      <c r="G1447" s="11" t="str">
        <f t="shared" si="164"/>
        <v/>
      </c>
      <c r="H1447" s="12" t="str">
        <f t="shared" si="165"/>
        <v/>
      </c>
      <c r="I1447" s="12" t="str">
        <f t="shared" si="166"/>
        <v/>
      </c>
      <c r="J1447" s="12" t="str">
        <f t="shared" ca="1" si="167"/>
        <v/>
      </c>
    </row>
    <row r="1448" spans="1:10" x14ac:dyDescent="0.2">
      <c r="A1448" s="10" t="str">
        <f>IF(ISERROR(IF(A1447=nper,"",A1447+1))=TRUE,"",IF(A1447=nper,"",A1447+1))</f>
        <v/>
      </c>
      <c r="B1448" s="43" t="str">
        <f t="shared" si="161"/>
        <v/>
      </c>
      <c r="C1448" s="46" t="str">
        <f>IF(A1448="","",IF(OR(A1448=nper,payment&gt;ROUND((1+rate)*G1447,2)),ROUND((1+rate)*G1447,2),payment))</f>
        <v/>
      </c>
      <c r="D1448" s="28"/>
      <c r="E1448" s="11" t="str">
        <f t="shared" si="162"/>
        <v/>
      </c>
      <c r="F1448" s="11" t="str">
        <f t="shared" si="163"/>
        <v/>
      </c>
      <c r="G1448" s="11" t="str">
        <f t="shared" si="164"/>
        <v/>
      </c>
      <c r="H1448" s="12" t="str">
        <f t="shared" si="165"/>
        <v/>
      </c>
      <c r="I1448" s="12" t="str">
        <f t="shared" si="166"/>
        <v/>
      </c>
      <c r="J1448" s="12" t="str">
        <f t="shared" ca="1" si="167"/>
        <v/>
      </c>
    </row>
    <row r="1449" spans="1:10" x14ac:dyDescent="0.2">
      <c r="A1449" s="10" t="str">
        <f>IF(ISERROR(IF(A1448=nper,"",A1448+1))=TRUE,"",IF(A1448=nper,"",A1448+1))</f>
        <v/>
      </c>
      <c r="B1449" s="43" t="str">
        <f t="shared" si="161"/>
        <v/>
      </c>
      <c r="C1449" s="46" t="str">
        <f>IF(A1449="","",IF(OR(A1449=nper,payment&gt;ROUND((1+rate)*G1448,2)),ROUND((1+rate)*G1448,2),payment))</f>
        <v/>
      </c>
      <c r="D1449" s="28"/>
      <c r="E1449" s="11" t="str">
        <f t="shared" si="162"/>
        <v/>
      </c>
      <c r="F1449" s="11" t="str">
        <f t="shared" si="163"/>
        <v/>
      </c>
      <c r="G1449" s="11" t="str">
        <f t="shared" si="164"/>
        <v/>
      </c>
      <c r="H1449" s="12" t="str">
        <f t="shared" si="165"/>
        <v/>
      </c>
      <c r="I1449" s="12" t="str">
        <f t="shared" si="166"/>
        <v/>
      </c>
      <c r="J1449" s="12" t="str">
        <f t="shared" ca="1" si="167"/>
        <v/>
      </c>
    </row>
    <row r="1450" spans="1:10" x14ac:dyDescent="0.2">
      <c r="A1450" s="10" t="str">
        <f>IF(ISERROR(IF(A1449=nper,"",A1449+1))=TRUE,"",IF(A1449=nper,"",A1449+1))</f>
        <v/>
      </c>
      <c r="B1450" s="43" t="str">
        <f t="shared" si="161"/>
        <v/>
      </c>
      <c r="C1450" s="46" t="str">
        <f>IF(A1450="","",IF(OR(A1450=nper,payment&gt;ROUND((1+rate)*G1449,2)),ROUND((1+rate)*G1449,2),payment))</f>
        <v/>
      </c>
      <c r="D1450" s="28"/>
      <c r="E1450" s="11" t="str">
        <f t="shared" si="162"/>
        <v/>
      </c>
      <c r="F1450" s="11" t="str">
        <f t="shared" si="163"/>
        <v/>
      </c>
      <c r="G1450" s="11" t="str">
        <f t="shared" si="164"/>
        <v/>
      </c>
      <c r="H1450" s="12" t="str">
        <f t="shared" si="165"/>
        <v/>
      </c>
      <c r="I1450" s="12" t="str">
        <f t="shared" si="166"/>
        <v/>
      </c>
      <c r="J1450" s="12" t="str">
        <f t="shared" ca="1" si="167"/>
        <v/>
      </c>
    </row>
    <row r="1451" spans="1:10" x14ac:dyDescent="0.2">
      <c r="A1451" s="10" t="str">
        <f>IF(ISERROR(IF(A1450=nper,"",A1450+1))=TRUE,"",IF(A1450=nper,"",A1450+1))</f>
        <v/>
      </c>
      <c r="B1451" s="43" t="str">
        <f t="shared" si="161"/>
        <v/>
      </c>
      <c r="C1451" s="46" t="str">
        <f>IF(A1451="","",IF(OR(A1451=nper,payment&gt;ROUND((1+rate)*G1450,2)),ROUND((1+rate)*G1450,2),payment))</f>
        <v/>
      </c>
      <c r="D1451" s="28"/>
      <c r="E1451" s="11" t="str">
        <f t="shared" si="162"/>
        <v/>
      </c>
      <c r="F1451" s="11" t="str">
        <f t="shared" si="163"/>
        <v/>
      </c>
      <c r="G1451" s="11" t="str">
        <f t="shared" si="164"/>
        <v/>
      </c>
      <c r="H1451" s="12" t="str">
        <f t="shared" si="165"/>
        <v/>
      </c>
      <c r="I1451" s="12" t="str">
        <f t="shared" si="166"/>
        <v/>
      </c>
      <c r="J1451" s="12" t="str">
        <f t="shared" ca="1" si="167"/>
        <v/>
      </c>
    </row>
    <row r="1452" spans="1:10" x14ac:dyDescent="0.2">
      <c r="A1452" s="10" t="str">
        <f>IF(ISERROR(IF(A1451=nper,"",A1451+1))=TRUE,"",IF(A1451=nper,"",A1451+1))</f>
        <v/>
      </c>
      <c r="B1452" s="43" t="str">
        <f t="shared" si="161"/>
        <v/>
      </c>
      <c r="C1452" s="46" t="str">
        <f>IF(A1452="","",IF(OR(A1452=nper,payment&gt;ROUND((1+rate)*G1451,2)),ROUND((1+rate)*G1451,2),payment))</f>
        <v/>
      </c>
      <c r="D1452" s="28"/>
      <c r="E1452" s="11" t="str">
        <f t="shared" si="162"/>
        <v/>
      </c>
      <c r="F1452" s="11" t="str">
        <f t="shared" si="163"/>
        <v/>
      </c>
      <c r="G1452" s="11" t="str">
        <f t="shared" si="164"/>
        <v/>
      </c>
      <c r="H1452" s="12" t="str">
        <f t="shared" si="165"/>
        <v/>
      </c>
      <c r="I1452" s="12" t="str">
        <f t="shared" si="166"/>
        <v/>
      </c>
      <c r="J1452" s="12" t="str">
        <f t="shared" ca="1" si="167"/>
        <v/>
      </c>
    </row>
    <row r="1453" spans="1:10" x14ac:dyDescent="0.2">
      <c r="A1453" s="10" t="str">
        <f>IF(ISERROR(IF(A1452=nper,"",A1452+1))=TRUE,"",IF(A1452=nper,"",A1452+1))</f>
        <v/>
      </c>
      <c r="B1453" s="43" t="str">
        <f t="shared" si="161"/>
        <v/>
      </c>
      <c r="C1453" s="46" t="str">
        <f>IF(A1453="","",IF(OR(A1453=nper,payment&gt;ROUND((1+rate)*G1452,2)),ROUND((1+rate)*G1452,2),payment))</f>
        <v/>
      </c>
      <c r="D1453" s="28"/>
      <c r="E1453" s="11" t="str">
        <f t="shared" si="162"/>
        <v/>
      </c>
      <c r="F1453" s="11" t="str">
        <f t="shared" si="163"/>
        <v/>
      </c>
      <c r="G1453" s="11" t="str">
        <f t="shared" si="164"/>
        <v/>
      </c>
      <c r="H1453" s="12" t="str">
        <f t="shared" si="165"/>
        <v/>
      </c>
      <c r="I1453" s="12" t="str">
        <f t="shared" si="166"/>
        <v/>
      </c>
      <c r="J1453" s="12" t="str">
        <f t="shared" ca="1" si="167"/>
        <v/>
      </c>
    </row>
    <row r="1454" spans="1:10" x14ac:dyDescent="0.2">
      <c r="A1454" s="10" t="str">
        <f>IF(ISERROR(IF(A1453=nper,"",A1453+1))=TRUE,"",IF(A1453=nper,"",A1453+1))</f>
        <v/>
      </c>
      <c r="B1454" s="43" t="str">
        <f t="shared" si="161"/>
        <v/>
      </c>
      <c r="C1454" s="46" t="str">
        <f>IF(A1454="","",IF(OR(A1454=nper,payment&gt;ROUND((1+rate)*G1453,2)),ROUND((1+rate)*G1453,2),payment))</f>
        <v/>
      </c>
      <c r="D1454" s="28"/>
      <c r="E1454" s="11" t="str">
        <f t="shared" si="162"/>
        <v/>
      </c>
      <c r="F1454" s="11" t="str">
        <f t="shared" si="163"/>
        <v/>
      </c>
      <c r="G1454" s="11" t="str">
        <f t="shared" si="164"/>
        <v/>
      </c>
      <c r="H1454" s="12" t="str">
        <f t="shared" si="165"/>
        <v/>
      </c>
      <c r="I1454" s="12" t="str">
        <f t="shared" si="166"/>
        <v/>
      </c>
      <c r="J1454" s="12" t="str">
        <f t="shared" ca="1" si="167"/>
        <v/>
      </c>
    </row>
    <row r="1455" spans="1:10" x14ac:dyDescent="0.2">
      <c r="A1455" s="10" t="str">
        <f>IF(ISERROR(IF(A1454=nper,"",A1454+1))=TRUE,"",IF(A1454=nper,"",A1454+1))</f>
        <v/>
      </c>
      <c r="B1455" s="43" t="str">
        <f t="shared" si="161"/>
        <v/>
      </c>
      <c r="C1455" s="46" t="str">
        <f>IF(A1455="","",IF(OR(A1455=nper,payment&gt;ROUND((1+rate)*G1454,2)),ROUND((1+rate)*G1454,2),payment))</f>
        <v/>
      </c>
      <c r="D1455" s="28"/>
      <c r="E1455" s="11" t="str">
        <f t="shared" si="162"/>
        <v/>
      </c>
      <c r="F1455" s="11" t="str">
        <f t="shared" si="163"/>
        <v/>
      </c>
      <c r="G1455" s="11" t="str">
        <f t="shared" si="164"/>
        <v/>
      </c>
      <c r="H1455" s="12" t="str">
        <f t="shared" si="165"/>
        <v/>
      </c>
      <c r="I1455" s="12" t="str">
        <f t="shared" si="166"/>
        <v/>
      </c>
      <c r="J1455" s="12" t="str">
        <f t="shared" ca="1" si="167"/>
        <v/>
      </c>
    </row>
    <row r="1456" spans="1:10" x14ac:dyDescent="0.2">
      <c r="A1456" s="10" t="str">
        <f>IF(ISERROR(IF(A1455=nper,"",A1455+1))=TRUE,"",IF(A1455=nper,"",A1455+1))</f>
        <v/>
      </c>
      <c r="B1456" s="43" t="str">
        <f t="shared" si="161"/>
        <v/>
      </c>
      <c r="C1456" s="46" t="str">
        <f>IF(A1456="","",IF(OR(A1456=nper,payment&gt;ROUND((1+rate)*G1455,2)),ROUND((1+rate)*G1455,2),payment))</f>
        <v/>
      </c>
      <c r="D1456" s="28"/>
      <c r="E1456" s="11" t="str">
        <f t="shared" si="162"/>
        <v/>
      </c>
      <c r="F1456" s="11" t="str">
        <f t="shared" si="163"/>
        <v/>
      </c>
      <c r="G1456" s="11" t="str">
        <f t="shared" si="164"/>
        <v/>
      </c>
      <c r="H1456" s="12" t="str">
        <f t="shared" si="165"/>
        <v/>
      </c>
      <c r="I1456" s="12" t="str">
        <f t="shared" si="166"/>
        <v/>
      </c>
      <c r="J1456" s="12" t="str">
        <f t="shared" ca="1" si="167"/>
        <v/>
      </c>
    </row>
    <row r="1457" spans="1:10" x14ac:dyDescent="0.2">
      <c r="A1457" s="10" t="str">
        <f>IF(ISERROR(IF(A1456=nper,"",A1456+1))=TRUE,"",IF(A1456=nper,"",A1456+1))</f>
        <v/>
      </c>
      <c r="B1457" s="43" t="str">
        <f t="shared" si="161"/>
        <v/>
      </c>
      <c r="C1457" s="46" t="str">
        <f>IF(A1457="","",IF(OR(A1457=nper,payment&gt;ROUND((1+rate)*G1456,2)),ROUND((1+rate)*G1456,2),payment))</f>
        <v/>
      </c>
      <c r="D1457" s="28"/>
      <c r="E1457" s="11" t="str">
        <f t="shared" si="162"/>
        <v/>
      </c>
      <c r="F1457" s="11" t="str">
        <f t="shared" si="163"/>
        <v/>
      </c>
      <c r="G1457" s="11" t="str">
        <f t="shared" si="164"/>
        <v/>
      </c>
      <c r="H1457" s="12" t="str">
        <f t="shared" si="165"/>
        <v/>
      </c>
      <c r="I1457" s="12" t="str">
        <f t="shared" si="166"/>
        <v/>
      </c>
      <c r="J1457" s="12" t="str">
        <f t="shared" ca="1" si="167"/>
        <v/>
      </c>
    </row>
    <row r="1458" spans="1:10" x14ac:dyDescent="0.2">
      <c r="A1458" s="10" t="str">
        <f>IF(ISERROR(IF(A1457=nper,"",A1457+1))=TRUE,"",IF(A1457=nper,"",A1457+1))</f>
        <v/>
      </c>
      <c r="B1458" s="43" t="str">
        <f t="shared" si="161"/>
        <v/>
      </c>
      <c r="C1458" s="46" t="str">
        <f>IF(A1458="","",IF(OR(A1458=nper,payment&gt;ROUND((1+rate)*G1457,2)),ROUND((1+rate)*G1457,2),payment))</f>
        <v/>
      </c>
      <c r="D1458" s="28"/>
      <c r="E1458" s="11" t="str">
        <f t="shared" si="162"/>
        <v/>
      </c>
      <c r="F1458" s="11" t="str">
        <f t="shared" si="163"/>
        <v/>
      </c>
      <c r="G1458" s="11" t="str">
        <f t="shared" si="164"/>
        <v/>
      </c>
      <c r="H1458" s="12" t="str">
        <f t="shared" si="165"/>
        <v/>
      </c>
      <c r="I1458" s="12" t="str">
        <f t="shared" si="166"/>
        <v/>
      </c>
      <c r="J1458" s="12" t="str">
        <f t="shared" ca="1" si="167"/>
        <v/>
      </c>
    </row>
    <row r="1459" spans="1:10" x14ac:dyDescent="0.2">
      <c r="A1459" s="10" t="str">
        <f>IF(ISERROR(IF(A1458=nper,"",A1458+1))=TRUE,"",IF(A1458=nper,"",A1458+1))</f>
        <v/>
      </c>
      <c r="B1459" s="43" t="str">
        <f t="shared" si="161"/>
        <v/>
      </c>
      <c r="C1459" s="46" t="str">
        <f>IF(A1459="","",IF(OR(A1459=nper,payment&gt;ROUND((1+rate)*G1458,2)),ROUND((1+rate)*G1458,2),payment))</f>
        <v/>
      </c>
      <c r="D1459" s="28"/>
      <c r="E1459" s="11" t="str">
        <f t="shared" si="162"/>
        <v/>
      </c>
      <c r="F1459" s="11" t="str">
        <f t="shared" si="163"/>
        <v/>
      </c>
      <c r="G1459" s="11" t="str">
        <f t="shared" si="164"/>
        <v/>
      </c>
      <c r="H1459" s="12" t="str">
        <f t="shared" si="165"/>
        <v/>
      </c>
      <c r="I1459" s="12" t="str">
        <f t="shared" si="166"/>
        <v/>
      </c>
      <c r="J1459" s="12" t="str">
        <f t="shared" ca="1" si="167"/>
        <v/>
      </c>
    </row>
    <row r="1460" spans="1:10" x14ac:dyDescent="0.2">
      <c r="A1460" s="10" t="str">
        <f>IF(ISERROR(IF(A1459=nper,"",A1459+1))=TRUE,"",IF(A1459=nper,"",A1459+1))</f>
        <v/>
      </c>
      <c r="B1460" s="43" t="str">
        <f t="shared" si="161"/>
        <v/>
      </c>
      <c r="C1460" s="46" t="str">
        <f>IF(A1460="","",IF(OR(A1460=nper,payment&gt;ROUND((1+rate)*G1459,2)),ROUND((1+rate)*G1459,2),payment))</f>
        <v/>
      </c>
      <c r="D1460" s="28"/>
      <c r="E1460" s="11" t="str">
        <f t="shared" si="162"/>
        <v/>
      </c>
      <c r="F1460" s="11" t="str">
        <f t="shared" si="163"/>
        <v/>
      </c>
      <c r="G1460" s="11" t="str">
        <f t="shared" si="164"/>
        <v/>
      </c>
      <c r="H1460" s="12" t="str">
        <f t="shared" si="165"/>
        <v/>
      </c>
      <c r="I1460" s="12" t="str">
        <f t="shared" si="166"/>
        <v/>
      </c>
      <c r="J1460" s="12" t="str">
        <f t="shared" ca="1" si="167"/>
        <v/>
      </c>
    </row>
    <row r="1461" spans="1:10" x14ac:dyDescent="0.2">
      <c r="A1461" s="10" t="str">
        <f>IF(ISERROR(IF(A1460=nper,"",A1460+1))=TRUE,"",IF(A1460=nper,"",A1460+1))</f>
        <v/>
      </c>
      <c r="B1461" s="43" t="str">
        <f t="shared" si="161"/>
        <v/>
      </c>
      <c r="C1461" s="46" t="str">
        <f>IF(A1461="","",IF(OR(A1461=nper,payment&gt;ROUND((1+rate)*G1460,2)),ROUND((1+rate)*G1460,2),payment))</f>
        <v/>
      </c>
      <c r="D1461" s="28"/>
      <c r="E1461" s="11" t="str">
        <f t="shared" si="162"/>
        <v/>
      </c>
      <c r="F1461" s="11" t="str">
        <f t="shared" si="163"/>
        <v/>
      </c>
      <c r="G1461" s="11" t="str">
        <f t="shared" si="164"/>
        <v/>
      </c>
      <c r="H1461" s="12" t="str">
        <f t="shared" si="165"/>
        <v/>
      </c>
      <c r="I1461" s="12" t="str">
        <f t="shared" si="166"/>
        <v/>
      </c>
      <c r="J1461" s="12" t="str">
        <f t="shared" ca="1" si="167"/>
        <v/>
      </c>
    </row>
    <row r="1462" spans="1:10" x14ac:dyDescent="0.2">
      <c r="A1462" s="10" t="str">
        <f>IF(ISERROR(IF(A1461=nper,"",A1461+1))=TRUE,"",IF(A1461=nper,"",A1461+1))</f>
        <v/>
      </c>
      <c r="B1462" s="43" t="str">
        <f t="shared" si="161"/>
        <v/>
      </c>
      <c r="C1462" s="46" t="str">
        <f>IF(A1462="","",IF(OR(A1462=nper,payment&gt;ROUND((1+rate)*G1461,2)),ROUND((1+rate)*G1461,2),payment))</f>
        <v/>
      </c>
      <c r="D1462" s="28"/>
      <c r="E1462" s="11" t="str">
        <f t="shared" si="162"/>
        <v/>
      </c>
      <c r="F1462" s="11" t="str">
        <f t="shared" si="163"/>
        <v/>
      </c>
      <c r="G1462" s="11" t="str">
        <f t="shared" si="164"/>
        <v/>
      </c>
      <c r="H1462" s="12" t="str">
        <f t="shared" si="165"/>
        <v/>
      </c>
      <c r="I1462" s="12" t="str">
        <f t="shared" si="166"/>
        <v/>
      </c>
      <c r="J1462" s="12" t="str">
        <f t="shared" ca="1" si="167"/>
        <v/>
      </c>
    </row>
    <row r="1463" spans="1:10" x14ac:dyDescent="0.2">
      <c r="A1463" s="10" t="str">
        <f>IF(ISERROR(IF(A1462=nper,"",A1462+1))=TRUE,"",IF(A1462=nper,"",A1462+1))</f>
        <v/>
      </c>
      <c r="B1463" s="43" t="str">
        <f t="shared" si="161"/>
        <v/>
      </c>
      <c r="C1463" s="46" t="str">
        <f>IF(A1463="","",IF(OR(A1463=nper,payment&gt;ROUND((1+rate)*G1462,2)),ROUND((1+rate)*G1462,2),payment))</f>
        <v/>
      </c>
      <c r="D1463" s="28"/>
      <c r="E1463" s="11" t="str">
        <f t="shared" si="162"/>
        <v/>
      </c>
      <c r="F1463" s="11" t="str">
        <f t="shared" si="163"/>
        <v/>
      </c>
      <c r="G1463" s="11" t="str">
        <f t="shared" si="164"/>
        <v/>
      </c>
      <c r="H1463" s="12" t="str">
        <f t="shared" si="165"/>
        <v/>
      </c>
      <c r="I1463" s="12" t="str">
        <f t="shared" si="166"/>
        <v/>
      </c>
      <c r="J1463" s="12" t="str">
        <f t="shared" ca="1" si="167"/>
        <v/>
      </c>
    </row>
    <row r="1464" spans="1:10" x14ac:dyDescent="0.2">
      <c r="A1464" s="10" t="str">
        <f>IF(ISERROR(IF(A1463=nper,"",A1463+1))=TRUE,"",IF(A1463=nper,"",A1463+1))</f>
        <v/>
      </c>
      <c r="B1464" s="43" t="str">
        <f t="shared" si="161"/>
        <v/>
      </c>
      <c r="C1464" s="46" t="str">
        <f>IF(A1464="","",IF(OR(A1464=nper,payment&gt;ROUND((1+rate)*G1463,2)),ROUND((1+rate)*G1463,2),payment))</f>
        <v/>
      </c>
      <c r="D1464" s="28"/>
      <c r="E1464" s="11" t="str">
        <f t="shared" si="162"/>
        <v/>
      </c>
      <c r="F1464" s="11" t="str">
        <f t="shared" si="163"/>
        <v/>
      </c>
      <c r="G1464" s="11" t="str">
        <f t="shared" si="164"/>
        <v/>
      </c>
      <c r="H1464" s="12" t="str">
        <f t="shared" si="165"/>
        <v/>
      </c>
      <c r="I1464" s="12" t="str">
        <f t="shared" si="166"/>
        <v/>
      </c>
      <c r="J1464" s="12" t="str">
        <f t="shared" ca="1" si="167"/>
        <v/>
      </c>
    </row>
    <row r="1465" spans="1:10" x14ac:dyDescent="0.2">
      <c r="A1465" s="10" t="str">
        <f>IF(ISERROR(IF(A1464=nper,"",A1464+1))=TRUE,"",IF(A1464=nper,"",A1464+1))</f>
        <v/>
      </c>
      <c r="B1465" s="43" t="str">
        <f t="shared" si="161"/>
        <v/>
      </c>
      <c r="C1465" s="46" t="str">
        <f>IF(A1465="","",IF(OR(A1465=nper,payment&gt;ROUND((1+rate)*G1464,2)),ROUND((1+rate)*G1464,2),payment))</f>
        <v/>
      </c>
      <c r="D1465" s="28"/>
      <c r="E1465" s="11" t="str">
        <f t="shared" si="162"/>
        <v/>
      </c>
      <c r="F1465" s="11" t="str">
        <f t="shared" si="163"/>
        <v/>
      </c>
      <c r="G1465" s="11" t="str">
        <f t="shared" si="164"/>
        <v/>
      </c>
      <c r="H1465" s="12" t="str">
        <f t="shared" si="165"/>
        <v/>
      </c>
      <c r="I1465" s="12" t="str">
        <f t="shared" si="166"/>
        <v/>
      </c>
      <c r="J1465" s="12" t="str">
        <f t="shared" ca="1" si="167"/>
        <v/>
      </c>
    </row>
    <row r="1466" spans="1:10" x14ac:dyDescent="0.2">
      <c r="A1466" s="10" t="str">
        <f>IF(ISERROR(IF(A1465=nper,"",A1465+1))=TRUE,"",IF(A1465=nper,"",A1465+1))</f>
        <v/>
      </c>
      <c r="B1466" s="43" t="str">
        <f t="shared" si="161"/>
        <v/>
      </c>
      <c r="C1466" s="46" t="str">
        <f>IF(A1466="","",IF(OR(A1466=nper,payment&gt;ROUND((1+rate)*G1465,2)),ROUND((1+rate)*G1465,2),payment))</f>
        <v/>
      </c>
      <c r="D1466" s="28"/>
      <c r="E1466" s="11" t="str">
        <f t="shared" si="162"/>
        <v/>
      </c>
      <c r="F1466" s="11" t="str">
        <f t="shared" si="163"/>
        <v/>
      </c>
      <c r="G1466" s="11" t="str">
        <f t="shared" si="164"/>
        <v/>
      </c>
      <c r="H1466" s="12" t="str">
        <f t="shared" si="165"/>
        <v/>
      </c>
      <c r="I1466" s="12" t="str">
        <f t="shared" si="166"/>
        <v/>
      </c>
      <c r="J1466" s="12" t="str">
        <f t="shared" ca="1" si="167"/>
        <v/>
      </c>
    </row>
    <row r="1467" spans="1:10" x14ac:dyDescent="0.2">
      <c r="A1467" s="10" t="str">
        <f>IF(ISERROR(IF(A1466=nper,"",A1466+1))=TRUE,"",IF(A1466=nper,"",A1466+1))</f>
        <v/>
      </c>
      <c r="B1467" s="43" t="str">
        <f t="shared" si="161"/>
        <v/>
      </c>
      <c r="C1467" s="46" t="str">
        <f>IF(A1467="","",IF(OR(A1467=nper,payment&gt;ROUND((1+rate)*G1466,2)),ROUND((1+rate)*G1466,2),payment))</f>
        <v/>
      </c>
      <c r="D1467" s="28"/>
      <c r="E1467" s="11" t="str">
        <f t="shared" si="162"/>
        <v/>
      </c>
      <c r="F1467" s="11" t="str">
        <f t="shared" si="163"/>
        <v/>
      </c>
      <c r="G1467" s="11" t="str">
        <f t="shared" si="164"/>
        <v/>
      </c>
      <c r="H1467" s="12" t="str">
        <f t="shared" si="165"/>
        <v/>
      </c>
      <c r="I1467" s="12" t="str">
        <f t="shared" si="166"/>
        <v/>
      </c>
      <c r="J1467" s="12" t="str">
        <f t="shared" ca="1" si="167"/>
        <v/>
      </c>
    </row>
    <row r="1468" spans="1:10" x14ac:dyDescent="0.2">
      <c r="A1468" s="10" t="str">
        <f>IF(ISERROR(IF(A1467=nper,"",A1467+1))=TRUE,"",IF(A1467=nper,"",A1467+1))</f>
        <v/>
      </c>
      <c r="B1468" s="43" t="str">
        <f t="shared" si="161"/>
        <v/>
      </c>
      <c r="C1468" s="46" t="str">
        <f>IF(A1468="","",IF(OR(A1468=nper,payment&gt;ROUND((1+rate)*G1467,2)),ROUND((1+rate)*G1467,2),payment))</f>
        <v/>
      </c>
      <c r="D1468" s="28"/>
      <c r="E1468" s="11" t="str">
        <f t="shared" si="162"/>
        <v/>
      </c>
      <c r="F1468" s="11" t="str">
        <f t="shared" si="163"/>
        <v/>
      </c>
      <c r="G1468" s="11" t="str">
        <f t="shared" si="164"/>
        <v/>
      </c>
      <c r="H1468" s="12" t="str">
        <f t="shared" si="165"/>
        <v/>
      </c>
      <c r="I1468" s="12" t="str">
        <f t="shared" si="166"/>
        <v/>
      </c>
      <c r="J1468" s="12" t="str">
        <f t="shared" ca="1" si="167"/>
        <v/>
      </c>
    </row>
    <row r="1469" spans="1:10" x14ac:dyDescent="0.2">
      <c r="A1469" s="10" t="str">
        <f>IF(ISERROR(IF(A1468=nper,"",A1468+1))=TRUE,"",IF(A1468=nper,"",A1468+1))</f>
        <v/>
      </c>
      <c r="B1469" s="43" t="str">
        <f t="shared" si="161"/>
        <v/>
      </c>
      <c r="C1469" s="46" t="str">
        <f>IF(A1469="","",IF(OR(A1469=nper,payment&gt;ROUND((1+rate)*G1468,2)),ROUND((1+rate)*G1468,2),payment))</f>
        <v/>
      </c>
      <c r="D1469" s="28"/>
      <c r="E1469" s="11" t="str">
        <f t="shared" si="162"/>
        <v/>
      </c>
      <c r="F1469" s="11" t="str">
        <f t="shared" si="163"/>
        <v/>
      </c>
      <c r="G1469" s="11" t="str">
        <f t="shared" si="164"/>
        <v/>
      </c>
      <c r="H1469" s="12" t="str">
        <f t="shared" si="165"/>
        <v/>
      </c>
      <c r="I1469" s="12" t="str">
        <f t="shared" si="166"/>
        <v/>
      </c>
      <c r="J1469" s="12" t="str">
        <f t="shared" ca="1" si="167"/>
        <v/>
      </c>
    </row>
    <row r="1470" spans="1:10" x14ac:dyDescent="0.2">
      <c r="A1470" s="10" t="str">
        <f>IF(ISERROR(IF(A1469=nper,"",A1469+1))=TRUE,"",IF(A1469=nper,"",A1469+1))</f>
        <v/>
      </c>
      <c r="B1470" s="43" t="str">
        <f t="shared" si="161"/>
        <v/>
      </c>
      <c r="C1470" s="46" t="str">
        <f>IF(A1470="","",IF(OR(A1470=nper,payment&gt;ROUND((1+rate)*G1469,2)),ROUND((1+rate)*G1469,2),payment))</f>
        <v/>
      </c>
      <c r="D1470" s="28"/>
      <c r="E1470" s="11" t="str">
        <f t="shared" si="162"/>
        <v/>
      </c>
      <c r="F1470" s="11" t="str">
        <f t="shared" si="163"/>
        <v/>
      </c>
      <c r="G1470" s="11" t="str">
        <f t="shared" si="164"/>
        <v/>
      </c>
      <c r="H1470" s="12" t="str">
        <f t="shared" si="165"/>
        <v/>
      </c>
      <c r="I1470" s="12" t="str">
        <f t="shared" si="166"/>
        <v/>
      </c>
      <c r="J1470" s="12" t="str">
        <f t="shared" ca="1" si="167"/>
        <v/>
      </c>
    </row>
    <row r="1471" spans="1:10" x14ac:dyDescent="0.2">
      <c r="A1471" s="10" t="str">
        <f>IF(ISERROR(IF(A1470=nper,"",A1470+1))=TRUE,"",IF(A1470=nper,"",A1470+1))</f>
        <v/>
      </c>
      <c r="B1471" s="43" t="str">
        <f t="shared" si="161"/>
        <v/>
      </c>
      <c r="C1471" s="46" t="str">
        <f>IF(A1471="","",IF(OR(A1471=nper,payment&gt;ROUND((1+rate)*G1470,2)),ROUND((1+rate)*G1470,2),payment))</f>
        <v/>
      </c>
      <c r="D1471" s="28"/>
      <c r="E1471" s="11" t="str">
        <f t="shared" si="162"/>
        <v/>
      </c>
      <c r="F1471" s="11" t="str">
        <f t="shared" si="163"/>
        <v/>
      </c>
      <c r="G1471" s="11" t="str">
        <f t="shared" si="164"/>
        <v/>
      </c>
      <c r="H1471" s="12" t="str">
        <f t="shared" si="165"/>
        <v/>
      </c>
      <c r="I1471" s="12" t="str">
        <f t="shared" si="166"/>
        <v/>
      </c>
      <c r="J1471" s="12" t="str">
        <f t="shared" ca="1" si="167"/>
        <v/>
      </c>
    </row>
    <row r="1472" spans="1:10" x14ac:dyDescent="0.2">
      <c r="A1472" s="10" t="str">
        <f>IF(ISERROR(IF(A1471=nper,"",A1471+1))=TRUE,"",IF(A1471=nper,"",A1471+1))</f>
        <v/>
      </c>
      <c r="B1472" s="43" t="str">
        <f t="shared" si="161"/>
        <v/>
      </c>
      <c r="C1472" s="46" t="str">
        <f>IF(A1472="","",IF(OR(A1472=nper,payment&gt;ROUND((1+rate)*G1471,2)),ROUND((1+rate)*G1471,2),payment))</f>
        <v/>
      </c>
      <c r="D1472" s="28"/>
      <c r="E1472" s="11" t="str">
        <f t="shared" si="162"/>
        <v/>
      </c>
      <c r="F1472" s="11" t="str">
        <f t="shared" si="163"/>
        <v/>
      </c>
      <c r="G1472" s="11" t="str">
        <f t="shared" si="164"/>
        <v/>
      </c>
      <c r="H1472" s="12" t="str">
        <f t="shared" si="165"/>
        <v/>
      </c>
      <c r="I1472" s="12" t="str">
        <f t="shared" si="166"/>
        <v/>
      </c>
      <c r="J1472" s="12" t="str">
        <f t="shared" ca="1" si="167"/>
        <v/>
      </c>
    </row>
    <row r="1473" spans="1:10" x14ac:dyDescent="0.2">
      <c r="A1473" s="10" t="str">
        <f>IF(ISERROR(IF(A1472=nper,"",A1472+1))=TRUE,"",IF(A1472=nper,"",A1472+1))</f>
        <v/>
      </c>
      <c r="B1473" s="43" t="str">
        <f t="shared" si="161"/>
        <v/>
      </c>
      <c r="C1473" s="46" t="str">
        <f>IF(A1473="","",IF(OR(A1473=nper,payment&gt;ROUND((1+rate)*G1472,2)),ROUND((1+rate)*G1472,2),payment))</f>
        <v/>
      </c>
      <c r="D1473" s="28"/>
      <c r="E1473" s="11" t="str">
        <f t="shared" si="162"/>
        <v/>
      </c>
      <c r="F1473" s="11" t="str">
        <f t="shared" si="163"/>
        <v/>
      </c>
      <c r="G1473" s="11" t="str">
        <f t="shared" si="164"/>
        <v/>
      </c>
      <c r="H1473" s="12" t="str">
        <f t="shared" si="165"/>
        <v/>
      </c>
      <c r="I1473" s="12" t="str">
        <f t="shared" si="166"/>
        <v/>
      </c>
      <c r="J1473" s="12" t="str">
        <f t="shared" ca="1" si="167"/>
        <v/>
      </c>
    </row>
    <row r="1474" spans="1:10" x14ac:dyDescent="0.2">
      <c r="A1474" s="10" t="str">
        <f>IF(ISERROR(IF(A1473=nper,"",A1473+1))=TRUE,"",IF(A1473=nper,"",A1473+1))</f>
        <v/>
      </c>
      <c r="B1474" s="43" t="str">
        <f t="shared" si="161"/>
        <v/>
      </c>
      <c r="C1474" s="46" t="str">
        <f>IF(A1474="","",IF(OR(A1474=nper,payment&gt;ROUND((1+rate)*G1473,2)),ROUND((1+rate)*G1473,2),payment))</f>
        <v/>
      </c>
      <c r="D1474" s="28"/>
      <c r="E1474" s="11" t="str">
        <f t="shared" si="162"/>
        <v/>
      </c>
      <c r="F1474" s="11" t="str">
        <f t="shared" si="163"/>
        <v/>
      </c>
      <c r="G1474" s="11" t="str">
        <f t="shared" si="164"/>
        <v/>
      </c>
      <c r="H1474" s="12" t="str">
        <f t="shared" si="165"/>
        <v/>
      </c>
      <c r="I1474" s="12" t="str">
        <f t="shared" si="166"/>
        <v/>
      </c>
      <c r="J1474" s="12" t="str">
        <f t="shared" ca="1" si="167"/>
        <v/>
      </c>
    </row>
    <row r="1475" spans="1:10" x14ac:dyDescent="0.2">
      <c r="A1475" s="10" t="str">
        <f>IF(ISERROR(IF(A1474=nper,"",A1474+1))=TRUE,"",IF(A1474=nper,"",A1474+1))</f>
        <v/>
      </c>
      <c r="B1475" s="43" t="str">
        <f t="shared" si="161"/>
        <v/>
      </c>
      <c r="C1475" s="46" t="str">
        <f>IF(A1475="","",IF(OR(A1475=nper,payment&gt;ROUND((1+rate)*G1474,2)),ROUND((1+rate)*G1474,2),payment))</f>
        <v/>
      </c>
      <c r="D1475" s="28"/>
      <c r="E1475" s="11" t="str">
        <f t="shared" si="162"/>
        <v/>
      </c>
      <c r="F1475" s="11" t="str">
        <f t="shared" si="163"/>
        <v/>
      </c>
      <c r="G1475" s="11" t="str">
        <f t="shared" si="164"/>
        <v/>
      </c>
      <c r="H1475" s="12" t="str">
        <f t="shared" si="165"/>
        <v/>
      </c>
      <c r="I1475" s="12" t="str">
        <f t="shared" si="166"/>
        <v/>
      </c>
      <c r="J1475" s="12" t="str">
        <f t="shared" ca="1" si="167"/>
        <v/>
      </c>
    </row>
    <row r="1476" spans="1:10" x14ac:dyDescent="0.2">
      <c r="A1476" s="10" t="str">
        <f>IF(ISERROR(IF(A1475=nper,"",A1475+1))=TRUE,"",IF(A1475=nper,"",A1475+1))</f>
        <v/>
      </c>
      <c r="B1476" s="43" t="str">
        <f t="shared" si="161"/>
        <v/>
      </c>
      <c r="C1476" s="46" t="str">
        <f>IF(A1476="","",IF(OR(A1476=nper,payment&gt;ROUND((1+rate)*G1475,2)),ROUND((1+rate)*G1475,2),payment))</f>
        <v/>
      </c>
      <c r="D1476" s="28"/>
      <c r="E1476" s="11" t="str">
        <f t="shared" si="162"/>
        <v/>
      </c>
      <c r="F1476" s="11" t="str">
        <f t="shared" si="163"/>
        <v/>
      </c>
      <c r="G1476" s="11" t="str">
        <f t="shared" si="164"/>
        <v/>
      </c>
      <c r="H1476" s="12" t="str">
        <f t="shared" si="165"/>
        <v/>
      </c>
      <c r="I1476" s="12" t="str">
        <f t="shared" si="166"/>
        <v/>
      </c>
      <c r="J1476" s="12" t="str">
        <f t="shared" ca="1" si="167"/>
        <v/>
      </c>
    </row>
    <row r="1477" spans="1:10" x14ac:dyDescent="0.2">
      <c r="A1477" s="10" t="str">
        <f>IF(ISERROR(IF(A1476=nper,"",A1476+1))=TRUE,"",IF(A1476=nper,"",A1476+1))</f>
        <v/>
      </c>
      <c r="B1477" s="43" t="str">
        <f t="shared" si="161"/>
        <v/>
      </c>
      <c r="C1477" s="46" t="str">
        <f>IF(A1477="","",IF(OR(A1477=nper,payment&gt;ROUND((1+rate)*G1476,2)),ROUND((1+rate)*G1476,2),payment))</f>
        <v/>
      </c>
      <c r="D1477" s="28"/>
      <c r="E1477" s="11" t="str">
        <f t="shared" si="162"/>
        <v/>
      </c>
      <c r="F1477" s="11" t="str">
        <f t="shared" si="163"/>
        <v/>
      </c>
      <c r="G1477" s="11" t="str">
        <f t="shared" si="164"/>
        <v/>
      </c>
      <c r="H1477" s="12" t="str">
        <f t="shared" si="165"/>
        <v/>
      </c>
      <c r="I1477" s="12" t="str">
        <f t="shared" si="166"/>
        <v/>
      </c>
      <c r="J1477" s="12" t="str">
        <f t="shared" ca="1" si="167"/>
        <v/>
      </c>
    </row>
    <row r="1478" spans="1:10" x14ac:dyDescent="0.2">
      <c r="A1478" s="10" t="str">
        <f>IF(ISERROR(IF(A1477=nper,"",A1477+1))=TRUE,"",IF(A1477=nper,"",A1477+1))</f>
        <v/>
      </c>
      <c r="B1478" s="43" t="str">
        <f t="shared" si="161"/>
        <v/>
      </c>
      <c r="C1478" s="46" t="str">
        <f>IF(A1478="","",IF(OR(A1478=nper,payment&gt;ROUND((1+rate)*G1477,2)),ROUND((1+rate)*G1477,2),payment))</f>
        <v/>
      </c>
      <c r="D1478" s="28"/>
      <c r="E1478" s="11" t="str">
        <f t="shared" si="162"/>
        <v/>
      </c>
      <c r="F1478" s="11" t="str">
        <f t="shared" si="163"/>
        <v/>
      </c>
      <c r="G1478" s="11" t="str">
        <f t="shared" si="164"/>
        <v/>
      </c>
      <c r="H1478" s="12" t="str">
        <f t="shared" si="165"/>
        <v/>
      </c>
      <c r="I1478" s="12" t="str">
        <f t="shared" si="166"/>
        <v/>
      </c>
      <c r="J1478" s="12" t="str">
        <f t="shared" ca="1" si="167"/>
        <v/>
      </c>
    </row>
    <row r="1479" spans="1:10" x14ac:dyDescent="0.2">
      <c r="A1479" s="10" t="str">
        <f>IF(ISERROR(IF(A1478=nper,"",A1478+1))=TRUE,"",IF(A1478=nper,"",A1478+1))</f>
        <v/>
      </c>
      <c r="B1479" s="43" t="str">
        <f t="shared" si="161"/>
        <v/>
      </c>
      <c r="C1479" s="46" t="str">
        <f>IF(A1479="","",IF(OR(A1479=nper,payment&gt;ROUND((1+rate)*G1478,2)),ROUND((1+rate)*G1478,2),payment))</f>
        <v/>
      </c>
      <c r="D1479" s="28"/>
      <c r="E1479" s="11" t="str">
        <f t="shared" si="162"/>
        <v/>
      </c>
      <c r="F1479" s="11" t="str">
        <f t="shared" si="163"/>
        <v/>
      </c>
      <c r="G1479" s="11" t="str">
        <f t="shared" si="164"/>
        <v/>
      </c>
      <c r="H1479" s="12" t="str">
        <f t="shared" si="165"/>
        <v/>
      </c>
      <c r="I1479" s="12" t="str">
        <f t="shared" si="166"/>
        <v/>
      </c>
      <c r="J1479" s="12" t="str">
        <f t="shared" ca="1" si="167"/>
        <v/>
      </c>
    </row>
    <row r="1480" spans="1:10" x14ac:dyDescent="0.2">
      <c r="A1480" s="10" t="str">
        <f>IF(ISERROR(IF(A1479=nper,"",A1479+1))=TRUE,"",IF(A1479=nper,"",A1479+1))</f>
        <v/>
      </c>
      <c r="B1480" s="43" t="str">
        <f t="shared" si="161"/>
        <v/>
      </c>
      <c r="C1480" s="46" t="str">
        <f>IF(A1480="","",IF(OR(A1480=nper,payment&gt;ROUND((1+rate)*G1479,2)),ROUND((1+rate)*G1479,2),payment))</f>
        <v/>
      </c>
      <c r="D1480" s="28"/>
      <c r="E1480" s="11" t="str">
        <f t="shared" si="162"/>
        <v/>
      </c>
      <c r="F1480" s="11" t="str">
        <f t="shared" si="163"/>
        <v/>
      </c>
      <c r="G1480" s="11" t="str">
        <f t="shared" si="164"/>
        <v/>
      </c>
      <c r="H1480" s="12" t="str">
        <f t="shared" si="165"/>
        <v/>
      </c>
      <c r="I1480" s="12" t="str">
        <f t="shared" si="166"/>
        <v/>
      </c>
      <c r="J1480" s="12" t="str">
        <f t="shared" ca="1" si="167"/>
        <v/>
      </c>
    </row>
    <row r="1481" spans="1:10" x14ac:dyDescent="0.2">
      <c r="A1481" s="10" t="str">
        <f>IF(ISERROR(IF(A1480=nper,"",A1480+1))=TRUE,"",IF(A1480=nper,"",A1480+1))</f>
        <v/>
      </c>
      <c r="B1481" s="43" t="str">
        <f t="shared" si="161"/>
        <v/>
      </c>
      <c r="C1481" s="46" t="str">
        <f>IF(A1481="","",IF(OR(A1481=nper,payment&gt;ROUND((1+rate)*G1480,2)),ROUND((1+rate)*G1480,2),payment))</f>
        <v/>
      </c>
      <c r="D1481" s="28"/>
      <c r="E1481" s="11" t="str">
        <f t="shared" si="162"/>
        <v/>
      </c>
      <c r="F1481" s="11" t="str">
        <f t="shared" si="163"/>
        <v/>
      </c>
      <c r="G1481" s="11" t="str">
        <f t="shared" si="164"/>
        <v/>
      </c>
      <c r="H1481" s="12" t="str">
        <f t="shared" si="165"/>
        <v/>
      </c>
      <c r="I1481" s="12" t="str">
        <f t="shared" si="166"/>
        <v/>
      </c>
      <c r="J1481" s="12" t="str">
        <f t="shared" ca="1" si="167"/>
        <v/>
      </c>
    </row>
    <row r="1482" spans="1:10" x14ac:dyDescent="0.2">
      <c r="A1482" s="10" t="str">
        <f>IF(ISERROR(IF(A1481=nper,"",A1481+1))=TRUE,"",IF(A1481=nper,"",A1481+1))</f>
        <v/>
      </c>
      <c r="B1482" s="43" t="str">
        <f t="shared" si="161"/>
        <v/>
      </c>
      <c r="C1482" s="46" t="str">
        <f>IF(A1482="","",IF(OR(A1482=nper,payment&gt;ROUND((1+rate)*G1481,2)),ROUND((1+rate)*G1481,2),payment))</f>
        <v/>
      </c>
      <c r="D1482" s="28"/>
      <c r="E1482" s="11" t="str">
        <f t="shared" si="162"/>
        <v/>
      </c>
      <c r="F1482" s="11" t="str">
        <f t="shared" si="163"/>
        <v/>
      </c>
      <c r="G1482" s="11" t="str">
        <f t="shared" si="164"/>
        <v/>
      </c>
      <c r="H1482" s="12" t="str">
        <f t="shared" si="165"/>
        <v/>
      </c>
      <c r="I1482" s="12" t="str">
        <f t="shared" si="166"/>
        <v/>
      </c>
      <c r="J1482" s="12" t="str">
        <f t="shared" ca="1" si="167"/>
        <v/>
      </c>
    </row>
    <row r="1483" spans="1:10" x14ac:dyDescent="0.2">
      <c r="A1483" s="10" t="str">
        <f>IF(ISERROR(IF(A1482=nper,"",A1482+1))=TRUE,"",IF(A1482=nper,"",A1482+1))</f>
        <v/>
      </c>
      <c r="B1483" s="43" t="str">
        <f t="shared" si="161"/>
        <v/>
      </c>
      <c r="C1483" s="46" t="str">
        <f>IF(A1483="","",IF(OR(A1483=nper,payment&gt;ROUND((1+rate)*G1482,2)),ROUND((1+rate)*G1482,2),payment))</f>
        <v/>
      </c>
      <c r="D1483" s="28"/>
      <c r="E1483" s="11" t="str">
        <f t="shared" si="162"/>
        <v/>
      </c>
      <c r="F1483" s="11" t="str">
        <f t="shared" si="163"/>
        <v/>
      </c>
      <c r="G1483" s="11" t="str">
        <f t="shared" si="164"/>
        <v/>
      </c>
      <c r="H1483" s="12" t="str">
        <f t="shared" si="165"/>
        <v/>
      </c>
      <c r="I1483" s="12" t="str">
        <f t="shared" si="166"/>
        <v/>
      </c>
      <c r="J1483" s="12" t="str">
        <f t="shared" ca="1" si="167"/>
        <v/>
      </c>
    </row>
    <row r="1484" spans="1:10" x14ac:dyDescent="0.2">
      <c r="A1484" s="10" t="str">
        <f>IF(ISERROR(IF(A1483=nper,"",A1483+1))=TRUE,"",IF(A1483=nper,"",A1483+1))</f>
        <v/>
      </c>
      <c r="B1484" s="43" t="str">
        <f t="shared" si="161"/>
        <v/>
      </c>
      <c r="C1484" s="46" t="str">
        <f>IF(A1484="","",IF(OR(A1484=nper,payment&gt;ROUND((1+rate)*G1483,2)),ROUND((1+rate)*G1483,2),payment))</f>
        <v/>
      </c>
      <c r="D1484" s="28"/>
      <c r="E1484" s="11" t="str">
        <f t="shared" si="162"/>
        <v/>
      </c>
      <c r="F1484" s="11" t="str">
        <f t="shared" si="163"/>
        <v/>
      </c>
      <c r="G1484" s="11" t="str">
        <f t="shared" si="164"/>
        <v/>
      </c>
      <c r="H1484" s="12" t="str">
        <f t="shared" si="165"/>
        <v/>
      </c>
      <c r="I1484" s="12" t="str">
        <f t="shared" si="166"/>
        <v/>
      </c>
      <c r="J1484" s="12" t="str">
        <f t="shared" ca="1" si="167"/>
        <v/>
      </c>
    </row>
    <row r="1485" spans="1:10" x14ac:dyDescent="0.2">
      <c r="A1485" s="10" t="str">
        <f>IF(ISERROR(IF(A1484=nper,"",A1484+1))=TRUE,"",IF(A1484=nper,"",A1484+1))</f>
        <v/>
      </c>
      <c r="B1485" s="43" t="str">
        <f t="shared" si="161"/>
        <v/>
      </c>
      <c r="C1485" s="46" t="str">
        <f>IF(A1485="","",IF(OR(A1485=nper,payment&gt;ROUND((1+rate)*G1484,2)),ROUND((1+rate)*G1484,2),payment))</f>
        <v/>
      </c>
      <c r="D1485" s="28"/>
      <c r="E1485" s="11" t="str">
        <f t="shared" si="162"/>
        <v/>
      </c>
      <c r="F1485" s="11" t="str">
        <f t="shared" si="163"/>
        <v/>
      </c>
      <c r="G1485" s="11" t="str">
        <f t="shared" si="164"/>
        <v/>
      </c>
      <c r="H1485" s="12" t="str">
        <f t="shared" si="165"/>
        <v/>
      </c>
      <c r="I1485" s="12" t="str">
        <f t="shared" si="166"/>
        <v/>
      </c>
      <c r="J1485" s="12" t="str">
        <f t="shared" ca="1" si="167"/>
        <v/>
      </c>
    </row>
    <row r="1486" spans="1:10" x14ac:dyDescent="0.2">
      <c r="A1486" s="10" t="str">
        <f>IF(ISERROR(IF(A1485=nper,"",A1485+1))=TRUE,"",IF(A1485=nper,"",A1485+1))</f>
        <v/>
      </c>
      <c r="B1486" s="43" t="str">
        <f t="shared" si="161"/>
        <v/>
      </c>
      <c r="C1486" s="46" t="str">
        <f>IF(A1486="","",IF(OR(A1486=nper,payment&gt;ROUND((1+rate)*G1485,2)),ROUND((1+rate)*G1485,2),payment))</f>
        <v/>
      </c>
      <c r="D1486" s="28"/>
      <c r="E1486" s="11" t="str">
        <f t="shared" si="162"/>
        <v/>
      </c>
      <c r="F1486" s="11" t="str">
        <f t="shared" si="163"/>
        <v/>
      </c>
      <c r="G1486" s="11" t="str">
        <f t="shared" si="164"/>
        <v/>
      </c>
      <c r="H1486" s="12" t="str">
        <f t="shared" si="165"/>
        <v/>
      </c>
      <c r="I1486" s="12" t="str">
        <f t="shared" si="166"/>
        <v/>
      </c>
      <c r="J1486" s="12" t="str">
        <f t="shared" ca="1" si="167"/>
        <v/>
      </c>
    </row>
    <row r="1487" spans="1:10" x14ac:dyDescent="0.2">
      <c r="A1487" s="10" t="str">
        <f>IF(ISERROR(IF(A1486=nper,"",A1486+1))=TRUE,"",IF(A1486=nper,"",A1486+1))</f>
        <v/>
      </c>
      <c r="B1487" s="43" t="str">
        <f t="shared" si="161"/>
        <v/>
      </c>
      <c r="C1487" s="46" t="str">
        <f>IF(A1487="","",IF(OR(A1487=nper,payment&gt;ROUND((1+rate)*G1486,2)),ROUND((1+rate)*G1486,2),payment))</f>
        <v/>
      </c>
      <c r="D1487" s="28"/>
      <c r="E1487" s="11" t="str">
        <f t="shared" si="162"/>
        <v/>
      </c>
      <c r="F1487" s="11" t="str">
        <f t="shared" si="163"/>
        <v/>
      </c>
      <c r="G1487" s="11" t="str">
        <f t="shared" si="164"/>
        <v/>
      </c>
      <c r="H1487" s="12" t="str">
        <f t="shared" si="165"/>
        <v/>
      </c>
      <c r="I1487" s="12" t="str">
        <f t="shared" si="166"/>
        <v/>
      </c>
      <c r="J1487" s="12" t="str">
        <f t="shared" ca="1" si="167"/>
        <v/>
      </c>
    </row>
    <row r="1488" spans="1:10" x14ac:dyDescent="0.2">
      <c r="A1488" s="10" t="str">
        <f>IF(ISERROR(IF(A1487=nper,"",A1487+1))=TRUE,"",IF(A1487=nper,"",A1487+1))</f>
        <v/>
      </c>
      <c r="B1488" s="43" t="str">
        <f t="shared" si="161"/>
        <v/>
      </c>
      <c r="C1488" s="46" t="str">
        <f>IF(A1488="","",IF(OR(A1488=nper,payment&gt;ROUND((1+rate)*G1487,2)),ROUND((1+rate)*G1487,2),payment))</f>
        <v/>
      </c>
      <c r="D1488" s="28"/>
      <c r="E1488" s="11" t="str">
        <f t="shared" si="162"/>
        <v/>
      </c>
      <c r="F1488" s="11" t="str">
        <f t="shared" si="163"/>
        <v/>
      </c>
      <c r="G1488" s="11" t="str">
        <f t="shared" si="164"/>
        <v/>
      </c>
      <c r="H1488" s="12" t="str">
        <f t="shared" si="165"/>
        <v/>
      </c>
      <c r="I1488" s="12" t="str">
        <f t="shared" si="166"/>
        <v/>
      </c>
      <c r="J1488" s="12" t="str">
        <f t="shared" ca="1" si="167"/>
        <v/>
      </c>
    </row>
    <row r="1489" spans="1:10" x14ac:dyDescent="0.2">
      <c r="A1489" s="10" t="str">
        <f>IF(ISERROR(IF(A1488=nper,"",A1488+1))=TRUE,"",IF(A1488=nper,"",A1488+1))</f>
        <v/>
      </c>
      <c r="B1489" s="43" t="str">
        <f t="shared" si="161"/>
        <v/>
      </c>
      <c r="C1489" s="46" t="str">
        <f>IF(A1489="","",IF(OR(A1489=nper,payment&gt;ROUND((1+rate)*G1488,2)),ROUND((1+rate)*G1488,2),payment))</f>
        <v/>
      </c>
      <c r="D1489" s="28"/>
      <c r="E1489" s="11" t="str">
        <f t="shared" si="162"/>
        <v/>
      </c>
      <c r="F1489" s="11" t="str">
        <f t="shared" si="163"/>
        <v/>
      </c>
      <c r="G1489" s="11" t="str">
        <f t="shared" si="164"/>
        <v/>
      </c>
      <c r="H1489" s="12" t="str">
        <f t="shared" si="165"/>
        <v/>
      </c>
      <c r="I1489" s="12" t="str">
        <f t="shared" si="166"/>
        <v/>
      </c>
      <c r="J1489" s="12" t="str">
        <f t="shared" ca="1" si="167"/>
        <v/>
      </c>
    </row>
    <row r="1490" spans="1:10" x14ac:dyDescent="0.2">
      <c r="A1490" s="10" t="str">
        <f>IF(ISERROR(IF(A1489=nper,"",A1489+1))=TRUE,"",IF(A1489=nper,"",A1489+1))</f>
        <v/>
      </c>
      <c r="B1490" s="43" t="str">
        <f t="shared" si="161"/>
        <v/>
      </c>
      <c r="C1490" s="46" t="str">
        <f>IF(A1490="","",IF(OR(A1490=nper,payment&gt;ROUND((1+rate)*G1489,2)),ROUND((1+rate)*G1489,2),payment))</f>
        <v/>
      </c>
      <c r="D1490" s="28"/>
      <c r="E1490" s="11" t="str">
        <f t="shared" si="162"/>
        <v/>
      </c>
      <c r="F1490" s="11" t="str">
        <f t="shared" si="163"/>
        <v/>
      </c>
      <c r="G1490" s="11" t="str">
        <f t="shared" si="164"/>
        <v/>
      </c>
      <c r="H1490" s="12" t="str">
        <f t="shared" si="165"/>
        <v/>
      </c>
      <c r="I1490" s="12" t="str">
        <f t="shared" si="166"/>
        <v/>
      </c>
      <c r="J1490" s="12" t="str">
        <f t="shared" ca="1" si="167"/>
        <v/>
      </c>
    </row>
    <row r="1491" spans="1:10" x14ac:dyDescent="0.2">
      <c r="A1491" s="10" t="str">
        <f>IF(ISERROR(IF(A1490=nper,"",A1490+1))=TRUE,"",IF(A1490=nper,"",A1490+1))</f>
        <v/>
      </c>
      <c r="B1491" s="43" t="str">
        <f t="shared" si="161"/>
        <v/>
      </c>
      <c r="C1491" s="46" t="str">
        <f>IF(A1491="","",IF(OR(A1491=nper,payment&gt;ROUND((1+rate)*G1490,2)),ROUND((1+rate)*G1490,2),payment))</f>
        <v/>
      </c>
      <c r="D1491" s="28"/>
      <c r="E1491" s="11" t="str">
        <f t="shared" si="162"/>
        <v/>
      </c>
      <c r="F1491" s="11" t="str">
        <f t="shared" si="163"/>
        <v/>
      </c>
      <c r="G1491" s="11" t="str">
        <f t="shared" si="164"/>
        <v/>
      </c>
      <c r="H1491" s="12" t="str">
        <f t="shared" si="165"/>
        <v/>
      </c>
      <c r="I1491" s="12" t="str">
        <f t="shared" si="166"/>
        <v/>
      </c>
      <c r="J1491" s="12" t="str">
        <f t="shared" ca="1" si="167"/>
        <v/>
      </c>
    </row>
    <row r="1492" spans="1:10" x14ac:dyDescent="0.2">
      <c r="A1492" s="10" t="str">
        <f>IF(ISERROR(IF(A1491=nper,"",A1491+1))=TRUE,"",IF(A1491=nper,"",A1491+1))</f>
        <v/>
      </c>
      <c r="B1492" s="43" t="str">
        <f t="shared" si="161"/>
        <v/>
      </c>
      <c r="C1492" s="46" t="str">
        <f>IF(A1492="","",IF(OR(A1492=nper,payment&gt;ROUND((1+rate)*G1491,2)),ROUND((1+rate)*G1491,2),payment))</f>
        <v/>
      </c>
      <c r="D1492" s="28"/>
      <c r="E1492" s="11" t="str">
        <f t="shared" si="162"/>
        <v/>
      </c>
      <c r="F1492" s="11" t="str">
        <f t="shared" si="163"/>
        <v/>
      </c>
      <c r="G1492" s="11" t="str">
        <f t="shared" si="164"/>
        <v/>
      </c>
      <c r="H1492" s="12" t="str">
        <f t="shared" si="165"/>
        <v/>
      </c>
      <c r="I1492" s="12" t="str">
        <f t="shared" si="166"/>
        <v/>
      </c>
      <c r="J1492" s="12" t="str">
        <f t="shared" ca="1" si="167"/>
        <v/>
      </c>
    </row>
    <row r="1493" spans="1:10" x14ac:dyDescent="0.2">
      <c r="A1493" s="10" t="str">
        <f>IF(ISERROR(IF(A1492=nper,"",A1492+1))=TRUE,"",IF(A1492=nper,"",A1492+1))</f>
        <v/>
      </c>
      <c r="B1493" s="43" t="str">
        <f t="shared" si="161"/>
        <v/>
      </c>
      <c r="C1493" s="46" t="str">
        <f>IF(A1493="","",IF(OR(A1493=nper,payment&gt;ROUND((1+rate)*G1492,2)),ROUND((1+rate)*G1492,2),payment))</f>
        <v/>
      </c>
      <c r="D1493" s="28"/>
      <c r="E1493" s="11" t="str">
        <f t="shared" si="162"/>
        <v/>
      </c>
      <c r="F1493" s="11" t="str">
        <f t="shared" si="163"/>
        <v/>
      </c>
      <c r="G1493" s="11" t="str">
        <f t="shared" si="164"/>
        <v/>
      </c>
      <c r="H1493" s="12" t="str">
        <f t="shared" si="165"/>
        <v/>
      </c>
      <c r="I1493" s="12" t="str">
        <f t="shared" si="166"/>
        <v/>
      </c>
      <c r="J1493" s="12" t="str">
        <f t="shared" ca="1" si="167"/>
        <v/>
      </c>
    </row>
    <row r="1494" spans="1:10" x14ac:dyDescent="0.2">
      <c r="A1494" s="10" t="str">
        <f>IF(ISERROR(IF(A1493=nper,"",A1493+1))=TRUE,"",IF(A1493=nper,"",A1493+1))</f>
        <v/>
      </c>
      <c r="B1494" s="43" t="str">
        <f t="shared" si="161"/>
        <v/>
      </c>
      <c r="C1494" s="46" t="str">
        <f>IF(A1494="","",IF(OR(A1494=nper,payment&gt;ROUND((1+rate)*G1493,2)),ROUND((1+rate)*G1493,2),payment))</f>
        <v/>
      </c>
      <c r="D1494" s="28"/>
      <c r="E1494" s="11" t="str">
        <f t="shared" si="162"/>
        <v/>
      </c>
      <c r="F1494" s="11" t="str">
        <f t="shared" si="163"/>
        <v/>
      </c>
      <c r="G1494" s="11" t="str">
        <f t="shared" si="164"/>
        <v/>
      </c>
      <c r="H1494" s="12" t="str">
        <f t="shared" si="165"/>
        <v/>
      </c>
      <c r="I1494" s="12" t="str">
        <f t="shared" si="166"/>
        <v/>
      </c>
      <c r="J1494" s="12" t="str">
        <f t="shared" ca="1" si="167"/>
        <v/>
      </c>
    </row>
    <row r="1495" spans="1:10" x14ac:dyDescent="0.2">
      <c r="A1495" s="10" t="str">
        <f>IF(ISERROR(IF(A1494=nper,"",A1494+1))=TRUE,"",IF(A1494=nper,"",A1494+1))</f>
        <v/>
      </c>
      <c r="B1495" s="43" t="str">
        <f t="shared" si="161"/>
        <v/>
      </c>
      <c r="C1495" s="46" t="str">
        <f>IF(A1495="","",IF(OR(A1495=nper,payment&gt;ROUND((1+rate)*G1494,2)),ROUND((1+rate)*G1494,2),payment))</f>
        <v/>
      </c>
      <c r="D1495" s="28"/>
      <c r="E1495" s="11" t="str">
        <f t="shared" si="162"/>
        <v/>
      </c>
      <c r="F1495" s="11" t="str">
        <f t="shared" si="163"/>
        <v/>
      </c>
      <c r="G1495" s="11" t="str">
        <f t="shared" si="164"/>
        <v/>
      </c>
      <c r="H1495" s="12" t="str">
        <f t="shared" si="165"/>
        <v/>
      </c>
      <c r="I1495" s="12" t="str">
        <f t="shared" si="166"/>
        <v/>
      </c>
      <c r="J1495" s="12" t="str">
        <f t="shared" ca="1" si="167"/>
        <v/>
      </c>
    </row>
    <row r="1496" spans="1:10" x14ac:dyDescent="0.2">
      <c r="A1496" s="10" t="str">
        <f>IF(ISERROR(IF(A1495=nper,"",A1495+1))=TRUE,"",IF(A1495=nper,"",A1495+1))</f>
        <v/>
      </c>
      <c r="B1496" s="43" t="str">
        <f t="shared" si="161"/>
        <v/>
      </c>
      <c r="C1496" s="46" t="str">
        <f>IF(A1496="","",IF(OR(A1496=nper,payment&gt;ROUND((1+rate)*G1495,2)),ROUND((1+rate)*G1495,2),payment))</f>
        <v/>
      </c>
      <c r="D1496" s="28"/>
      <c r="E1496" s="11" t="str">
        <f t="shared" si="162"/>
        <v/>
      </c>
      <c r="F1496" s="11" t="str">
        <f t="shared" si="163"/>
        <v/>
      </c>
      <c r="G1496" s="11" t="str">
        <f t="shared" si="164"/>
        <v/>
      </c>
      <c r="H1496" s="12" t="str">
        <f t="shared" si="165"/>
        <v/>
      </c>
      <c r="I1496" s="12" t="str">
        <f t="shared" si="166"/>
        <v/>
      </c>
      <c r="J1496" s="12" t="str">
        <f t="shared" ca="1" si="167"/>
        <v/>
      </c>
    </row>
    <row r="1497" spans="1:10" x14ac:dyDescent="0.2">
      <c r="A1497" s="10" t="str">
        <f>IF(ISERROR(IF(A1496=nper,"",A1496+1))=TRUE,"",IF(A1496=nper,"",A1496+1))</f>
        <v/>
      </c>
      <c r="B1497" s="43" t="str">
        <f t="shared" si="161"/>
        <v/>
      </c>
      <c r="C1497" s="46" t="str">
        <f>IF(A1497="","",IF(OR(A1497=nper,payment&gt;ROUND((1+rate)*G1496,2)),ROUND((1+rate)*G1496,2),payment))</f>
        <v/>
      </c>
      <c r="D1497" s="28"/>
      <c r="E1497" s="11" t="str">
        <f t="shared" si="162"/>
        <v/>
      </c>
      <c r="F1497" s="11" t="str">
        <f t="shared" si="163"/>
        <v/>
      </c>
      <c r="G1497" s="11" t="str">
        <f t="shared" si="164"/>
        <v/>
      </c>
      <c r="H1497" s="12" t="str">
        <f t="shared" si="165"/>
        <v/>
      </c>
      <c r="I1497" s="12" t="str">
        <f t="shared" si="166"/>
        <v/>
      </c>
      <c r="J1497" s="12" t="str">
        <f t="shared" ca="1" si="167"/>
        <v/>
      </c>
    </row>
    <row r="1498" spans="1:10" x14ac:dyDescent="0.2">
      <c r="A1498" s="10" t="str">
        <f>IF(ISERROR(IF(A1497=nper,"",A1497+1))=TRUE,"",IF(A1497=nper,"",A1497+1))</f>
        <v/>
      </c>
      <c r="B1498" s="43" t="str">
        <f t="shared" si="161"/>
        <v/>
      </c>
      <c r="C1498" s="46" t="str">
        <f>IF(A1498="","",IF(OR(A1498=nper,payment&gt;ROUND((1+rate)*G1497,2)),ROUND((1+rate)*G1497,2),payment))</f>
        <v/>
      </c>
      <c r="D1498" s="28"/>
      <c r="E1498" s="11" t="str">
        <f t="shared" si="162"/>
        <v/>
      </c>
      <c r="F1498" s="11" t="str">
        <f t="shared" si="163"/>
        <v/>
      </c>
      <c r="G1498" s="11" t="str">
        <f t="shared" si="164"/>
        <v/>
      </c>
      <c r="H1498" s="12" t="str">
        <f t="shared" si="165"/>
        <v/>
      </c>
      <c r="I1498" s="12" t="str">
        <f t="shared" si="166"/>
        <v/>
      </c>
      <c r="J1498" s="12" t="str">
        <f t="shared" ca="1" si="167"/>
        <v/>
      </c>
    </row>
    <row r="1499" spans="1:10" x14ac:dyDescent="0.2">
      <c r="A1499" s="10" t="str">
        <f>IF(ISERROR(IF(A1498=nper,"",A1498+1))=TRUE,"",IF(A1498=nper,"",A1498+1))</f>
        <v/>
      </c>
      <c r="B1499" s="43" t="str">
        <f t="shared" si="161"/>
        <v/>
      </c>
      <c r="C1499" s="46" t="str">
        <f>IF(A1499="","",IF(OR(A1499=nper,payment&gt;ROUND((1+rate)*G1498,2)),ROUND((1+rate)*G1498,2),payment))</f>
        <v/>
      </c>
      <c r="D1499" s="28"/>
      <c r="E1499" s="11" t="str">
        <f t="shared" si="162"/>
        <v/>
      </c>
      <c r="F1499" s="11" t="str">
        <f t="shared" si="163"/>
        <v/>
      </c>
      <c r="G1499" s="11" t="str">
        <f t="shared" si="164"/>
        <v/>
      </c>
      <c r="H1499" s="12" t="str">
        <f t="shared" si="165"/>
        <v/>
      </c>
      <c r="I1499" s="12" t="str">
        <f t="shared" si="166"/>
        <v/>
      </c>
      <c r="J1499" s="12" t="str">
        <f t="shared" ca="1" si="167"/>
        <v/>
      </c>
    </row>
    <row r="1500" spans="1:10" x14ac:dyDescent="0.2">
      <c r="A1500" s="10" t="str">
        <f>IF(ISERROR(IF(A1499=nper,"",A1499+1))=TRUE,"",IF(A1499=nper,"",A1499+1))</f>
        <v/>
      </c>
      <c r="B1500" s="43" t="str">
        <f t="shared" si="161"/>
        <v/>
      </c>
      <c r="C1500" s="46" t="str">
        <f>IF(A1500="","",IF(OR(A1500=nper,payment&gt;ROUND((1+rate)*G1499,2)),ROUND((1+rate)*G1499,2),payment))</f>
        <v/>
      </c>
      <c r="D1500" s="28"/>
      <c r="E1500" s="11" t="str">
        <f t="shared" si="162"/>
        <v/>
      </c>
      <c r="F1500" s="11" t="str">
        <f t="shared" si="163"/>
        <v/>
      </c>
      <c r="G1500" s="11" t="str">
        <f t="shared" si="164"/>
        <v/>
      </c>
      <c r="H1500" s="12" t="str">
        <f t="shared" si="165"/>
        <v/>
      </c>
      <c r="I1500" s="12" t="str">
        <f t="shared" si="166"/>
        <v/>
      </c>
      <c r="J1500" s="12" t="str">
        <f t="shared" ca="1" si="167"/>
        <v/>
      </c>
    </row>
    <row r="1501" spans="1:10" x14ac:dyDescent="0.2">
      <c r="A1501" s="10" t="str">
        <f>IF(ISERROR(IF(A1500=nper,"",A1500+1))=TRUE,"",IF(A1500=nper,"",A1500+1))</f>
        <v/>
      </c>
      <c r="B1501" s="43" t="str">
        <f t="shared" si="161"/>
        <v/>
      </c>
      <c r="C1501" s="46" t="str">
        <f>IF(A1501="","",IF(OR(A1501=nper,payment&gt;ROUND((1+rate)*G1500,2)),ROUND((1+rate)*G1500,2),payment))</f>
        <v/>
      </c>
      <c r="D1501" s="28"/>
      <c r="E1501" s="11" t="str">
        <f t="shared" si="162"/>
        <v/>
      </c>
      <c r="F1501" s="11" t="str">
        <f t="shared" si="163"/>
        <v/>
      </c>
      <c r="G1501" s="11" t="str">
        <f t="shared" si="164"/>
        <v/>
      </c>
      <c r="H1501" s="12" t="str">
        <f t="shared" si="165"/>
        <v/>
      </c>
      <c r="I1501" s="12" t="str">
        <f t="shared" si="166"/>
        <v/>
      </c>
      <c r="J1501" s="12" t="str">
        <f t="shared" ca="1" si="167"/>
        <v/>
      </c>
    </row>
  </sheetData>
  <sheetProtection algorithmName="SHA-512" hashValue="WXDDf7LmiB8nepCBsQ9zTqVZ/NwBnp/P8q7DUl48WfJQjPI+Hth6vS2g/NrCKHxfT4hYAR4pv1Xqhvz3Z5cBwQ==" saltValue="K6D0G05d8dKROJ29dFxgVg==" spinCount="100000" sheet="1" objects="1" scenarios="1"/>
  <autoFilter ref="A9:J1501" xr:uid="{00000000-0001-0000-0000-000000000000}"/>
  <mergeCells count="1">
    <mergeCell ref="A1:J1"/>
  </mergeCells>
  <phoneticPr fontId="2" type="noConversion"/>
  <conditionalFormatting sqref="B11:B1501 H11:J1501">
    <cfRule type="expression" dxfId="0" priority="10" stopIfTrue="1">
      <formula>($C11=$D$4+1)</formula>
    </cfRule>
  </conditionalFormatting>
  <dataValidations disablePrompts="1" count="4">
    <dataValidation type="list" showInputMessage="1" showErrorMessage="1" sqref="E5" xr:uid="{00000000-0002-0000-0000-000001000000}">
      <formula1>"Semi-Annually,Monthly,Quarterly,Annually"</formula1>
    </dataValidation>
    <dataValidation showInputMessage="1" showErrorMessage="1" sqref="H7 D8" xr:uid="{57A5F807-A815-4B71-80BA-FBE7C1CD3EB1}"/>
    <dataValidation type="whole" operator="greaterThanOrEqual" allowBlank="1" showInputMessage="1" showErrorMessage="1" errorTitle="Invalid Payment Interval" error="Payment Interval must be a positive integer (1,2,3,4,etc.) or blank." sqref="H7" xr:uid="{00000000-0002-0000-0000-000002000000}">
      <formula1>0</formula1>
    </dataValidation>
    <dataValidation type="list" showInputMessage="1" showErrorMessage="1" sqref="H4" xr:uid="{00000000-0002-0000-0000-000000000000}">
      <formula1>"Annually,Semi-Annually,Quarterly,Bi-Monthly,Monthly,Semi-Monthly,Bi-Weekly,Weekly"</formula1>
    </dataValidation>
  </dataValidations>
  <hyperlinks>
    <hyperlink ref="A2" r:id="rId1" xr:uid="{9696F2CE-273E-44E1-A56D-68722A7CE727}"/>
  </hyperlinks>
  <printOptions horizontalCentered="1"/>
  <pageMargins left="0.74803149606299213" right="0.74803149606299213" top="0.74803149606299213" bottom="0.74803149606299213" header="0.23622047244094491" footer="0.23622047244094491"/>
  <pageSetup scale="68" fitToHeight="50" orientation="portrait" r:id="rId2"/>
  <headerFooter alignWithMargins="0">
    <oddHeader>&amp;RPage &amp;P of &amp;N</oddHeader>
    <oddFooter>&amp;L&amp;8https://www.absfinances.com/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C9C6-CC6D-4207-BA9E-CC8C7132E685}">
  <dimension ref="A1:G100"/>
  <sheetViews>
    <sheetView workbookViewId="0">
      <selection activeCell="A5" sqref="A5"/>
    </sheetView>
  </sheetViews>
  <sheetFormatPr defaultColWidth="15.85546875" defaultRowHeight="12.75" x14ac:dyDescent="0.2"/>
  <cols>
    <col min="1" max="1" width="26.85546875" bestFit="1" customWidth="1"/>
  </cols>
  <sheetData>
    <row r="1" spans="1:7" x14ac:dyDescent="0.2">
      <c r="A1" s="52" t="s">
        <v>37</v>
      </c>
      <c r="B1" s="49" t="s">
        <v>36</v>
      </c>
      <c r="C1" s="50"/>
      <c r="D1" s="50"/>
      <c r="E1" s="50"/>
      <c r="F1" s="50"/>
    </row>
    <row r="2" spans="1:7" ht="13.5" thickBot="1" x14ac:dyDescent="0.25">
      <c r="B2" s="51"/>
      <c r="C2" s="51"/>
      <c r="D2" s="51"/>
      <c r="E2" s="51"/>
      <c r="F2" s="51"/>
    </row>
    <row r="3" spans="1:7" ht="13.5" thickTop="1" x14ac:dyDescent="0.2"/>
    <row r="4" spans="1:7" x14ac:dyDescent="0.2">
      <c r="B4" s="31" t="s">
        <v>30</v>
      </c>
      <c r="C4" s="32" t="s">
        <v>5</v>
      </c>
      <c r="D4" s="32" t="s">
        <v>2</v>
      </c>
      <c r="E4" s="32" t="s">
        <v>3</v>
      </c>
      <c r="F4" s="33" t="s">
        <v>1</v>
      </c>
    </row>
    <row r="5" spans="1:7" x14ac:dyDescent="0.2">
      <c r="B5">
        <f>YEAR(firstpdate)</f>
        <v>2020</v>
      </c>
      <c r="C5" s="34">
        <f t="array" aca="1" ref="C5" ca="1">IF(B5="","",SUMPRODUCT(--(CAN_MortgageCalculator!$I$11:$I$1501=$B5),--(CAN_MortgageCalculator!$J$11:$J$1501="include"),CAN_MortgageCalculator!$C$11:$C$1501))</f>
        <v>42519.059999999983</v>
      </c>
      <c r="D5" s="34">
        <f t="array" aca="1" ref="D5" ca="1">IF(B5="","",SUMPRODUCT(--(CAN_MortgageCalculator!$I$11:$I$1501=$B5),--(CAN_MortgageCalculator!$J$11:$J$1501="include"),CAN_MortgageCalculator!$E$11:$E$1501))</f>
        <v>22111.390000000003</v>
      </c>
      <c r="E5" s="34">
        <f t="array" aca="1" ref="E5" ca="1">IF(B5="","",SUMPRODUCT(--(CAN_MortgageCalculator!$I$11:$I$1501=$B5),--(CAN_MortgageCalculator!$J$11:$J$1501="include"),CAN_MortgageCalculator!$F$11:$F$1501))</f>
        <v>20407.669999999998</v>
      </c>
      <c r="F5" s="34">
        <f t="array" aca="1" ref="F5" ca="1">IF(B5="","",SUMPRODUCT(--(CAN_MortgageCalculator!$I$11:$I$1501=$B5),--(CAN_MortgageCalculator!$J$11:$J$1501="include"),CAN_MortgageCalculator!$D$11:$D$1501))</f>
        <v>0</v>
      </c>
    </row>
    <row r="6" spans="1:7" x14ac:dyDescent="0.2">
      <c r="B6">
        <f ca="1">IF(B5&lt;INDEX(CAN_MortgageCalculator!$A$1:$J$1501,LOOKUP(2,1/(CAN_MortgageCalculator!J:J="include"),ROW(CAN_MortgageCalculator!J:J)),9),B5+1,"")</f>
        <v>2021</v>
      </c>
      <c r="C6" s="34">
        <f t="array" aca="1" ref="C6" ca="1">IF(B6="","",SUMPRODUCT(--(CAN_MortgageCalculator!$I$11:$I$1501=$B6),--(CAN_MortgageCalculator!$J$11:$J$1501="include"),CAN_MortgageCalculator!$C$11:$C$1501))</f>
        <v>40944.279999999984</v>
      </c>
      <c r="D6" s="34">
        <f t="array" aca="1" ref="D6" ca="1">IF(B6="","",SUMPRODUCT(--(CAN_MortgageCalculator!$I$11:$I$1501=$B6),--(CAN_MortgageCalculator!$J$11:$J$1501="include"),CAN_MortgageCalculator!$E$11:$E$1501))</f>
        <v>20683.169999999995</v>
      </c>
      <c r="E6" s="34">
        <f t="array" aca="1" ref="E6" ca="1">IF(B6="","",SUMPRODUCT(--(CAN_MortgageCalculator!$I$11:$I$1501=$B6),--(CAN_MortgageCalculator!$J$11:$J$1501="include"),CAN_MortgageCalculator!$F$11:$F$1501))</f>
        <v>20261.109999999997</v>
      </c>
      <c r="F6" s="34">
        <f t="array" aca="1" ref="F6" ca="1">IF(B6="","",SUMPRODUCT(--(CAN_MortgageCalculator!$I$11:$I$1501=$B6),--(CAN_MortgageCalculator!$J$11:$J$1501="include"),CAN_MortgageCalculator!$D$11:$D$1501))</f>
        <v>0</v>
      </c>
      <c r="G6" s="35"/>
    </row>
    <row r="7" spans="1:7" x14ac:dyDescent="0.2">
      <c r="B7">
        <f ca="1">IF(B6&lt;INDEX(CAN_MortgageCalculator!$A$1:$J$1501,LOOKUP(2,1/(CAN_MortgageCalculator!J:J="include"),ROW(CAN_MortgageCalculator!J:J)),9),B6+1,"")</f>
        <v>2022</v>
      </c>
      <c r="C7" s="34">
        <f t="array" aca="1" ref="C7" ca="1">IF(B7="","",SUMPRODUCT(--(CAN_MortgageCalculator!$I$11:$I$1501=$B7),--(CAN_MortgageCalculator!$J$11:$J$1501="include"),CAN_MortgageCalculator!$C$11:$C$1501))</f>
        <v>40944.279999999984</v>
      </c>
      <c r="D7" s="34">
        <f t="array" aca="1" ref="D7" ca="1">IF(B7="","",SUMPRODUCT(--(CAN_MortgageCalculator!$I$11:$I$1501=$B7),--(CAN_MortgageCalculator!$J$11:$J$1501="include"),CAN_MortgageCalculator!$E$11:$E$1501))</f>
        <v>20066.900000000001</v>
      </c>
      <c r="E7" s="34">
        <f t="array" aca="1" ref="E7" ca="1">IF(B7="","",SUMPRODUCT(--(CAN_MortgageCalculator!$I$11:$I$1501=$B7),--(CAN_MortgageCalculator!$J$11:$J$1501="include"),CAN_MortgageCalculator!$F$11:$F$1501))</f>
        <v>20877.379999999997</v>
      </c>
      <c r="F7" s="34">
        <f t="array" aca="1" ref="F7" ca="1">IF(B7="","",SUMPRODUCT(--(CAN_MortgageCalculator!$I$11:$I$1501=$B7),--(CAN_MortgageCalculator!$J$11:$J$1501="include"),CAN_MortgageCalculator!$D$11:$D$1501))</f>
        <v>0</v>
      </c>
    </row>
    <row r="8" spans="1:7" x14ac:dyDescent="0.2">
      <c r="B8">
        <f ca="1">IF(B7&lt;INDEX(CAN_MortgageCalculator!$A$1:$J$1501,LOOKUP(2,1/(CAN_MortgageCalculator!J:J="include"),ROW(CAN_MortgageCalculator!J:J)),9),B7+1,"")</f>
        <v>2023</v>
      </c>
      <c r="C8" s="34">
        <f t="array" aca="1" ref="C8" ca="1">IF(B8="","",SUMPRODUCT(--(CAN_MortgageCalculator!$I$11:$I$1501=$B8),--(CAN_MortgageCalculator!$J$11:$J$1501="include"),CAN_MortgageCalculator!$C$11:$C$1501))</f>
        <v>3149.56</v>
      </c>
      <c r="D8" s="34">
        <f t="array" aca="1" ref="D8" ca="1">IF(B8="","",SUMPRODUCT(--(CAN_MortgageCalculator!$I$11:$I$1501=$B8),--(CAN_MortgageCalculator!$J$11:$J$1501="include"),CAN_MortgageCalculator!$E$11:$E$1501))</f>
        <v>1517.54</v>
      </c>
      <c r="E8" s="34">
        <f t="array" aca="1" ref="E8" ca="1">IF(B8="","",SUMPRODUCT(--(CAN_MortgageCalculator!$I$11:$I$1501=$B8),--(CAN_MortgageCalculator!$J$11:$J$1501="include"),CAN_MortgageCalculator!$F$11:$F$1501))</f>
        <v>1632.02</v>
      </c>
      <c r="F8" s="34">
        <f t="array" aca="1" ref="F8" ca="1">IF(B8="","",SUMPRODUCT(--(CAN_MortgageCalculator!$I$11:$I$1501=$B8),--(CAN_MortgageCalculator!$J$11:$J$1501="include"),CAN_MortgageCalculator!$D$11:$D$1501))</f>
        <v>0</v>
      </c>
    </row>
    <row r="9" spans="1:7" x14ac:dyDescent="0.2">
      <c r="B9" t="str">
        <f ca="1">IF(B8&lt;INDEX(CAN_MortgageCalculator!$A$1:$J$1501,LOOKUP(2,1/(CAN_MortgageCalculator!J:J="include"),ROW(CAN_MortgageCalculator!J:J)),9),B8+1,"")</f>
        <v/>
      </c>
      <c r="C9" s="34" t="str">
        <f t="array" aca="1" ref="C9" ca="1">IF(B9="","",SUMPRODUCT(--(CAN_MortgageCalculator!$I$11:$I$1501=$B9),--(CAN_MortgageCalculator!$J$11:$J$1501="include"),CAN_MortgageCalculator!$C$11:$C$1501))</f>
        <v/>
      </c>
      <c r="D9" s="34" t="str">
        <f t="array" aca="1" ref="D9" ca="1">IF(B9="","",SUMPRODUCT(--(CAN_MortgageCalculator!$I$11:$I$1501=$B9),--(CAN_MortgageCalculator!$J$11:$J$1501="include"),CAN_MortgageCalculator!$E$11:$E$1501))</f>
        <v/>
      </c>
      <c r="E9" s="34" t="str">
        <f t="array" aca="1" ref="E9" ca="1">IF(B9="","",SUMPRODUCT(--(CAN_MortgageCalculator!$I$11:$I$1501=$B9),--(CAN_MortgageCalculator!$J$11:$J$1501="include"),CAN_MortgageCalculator!$F$11:$F$1501))</f>
        <v/>
      </c>
      <c r="F9" s="34" t="str">
        <f t="array" aca="1" ref="F9" ca="1">IF(B9="","",SUMPRODUCT(--(CAN_MortgageCalculator!$I$11:$I$1501=$B9),--(CAN_MortgageCalculator!$J$11:$J$1501="include"),CAN_MortgageCalculator!$D$11:$D$1501))</f>
        <v/>
      </c>
    </row>
    <row r="10" spans="1:7" x14ac:dyDescent="0.2">
      <c r="B10" t="str">
        <f ca="1">IF(B9&lt;INDEX(CAN_MortgageCalculator!$A$1:$J$1501,LOOKUP(2,1/(CAN_MortgageCalculator!J:J="include"),ROW(CAN_MortgageCalculator!J:J)),9),B9+1,"")</f>
        <v/>
      </c>
      <c r="C10" s="34" t="str">
        <f t="array" aca="1" ref="C10" ca="1">IF(B10="","",SUMPRODUCT(--(CAN_MortgageCalculator!$I$11:$I$1501=$B10),--(CAN_MortgageCalculator!$J$11:$J$1501="include"),CAN_MortgageCalculator!$C$11:$C$1501))</f>
        <v/>
      </c>
      <c r="D10" s="34" t="str">
        <f t="array" aca="1" ref="D10" ca="1">IF(B10="","",SUMPRODUCT(--(CAN_MortgageCalculator!$I$11:$I$1501=$B10),--(CAN_MortgageCalculator!$J$11:$J$1501="include"),CAN_MortgageCalculator!$E$11:$E$1501))</f>
        <v/>
      </c>
      <c r="E10" s="34" t="str">
        <f t="array" aca="1" ref="E10" ca="1">IF(B10="","",SUMPRODUCT(--(CAN_MortgageCalculator!$I$11:$I$1501=$B10),--(CAN_MortgageCalculator!$J$11:$J$1501="include"),CAN_MortgageCalculator!$F$11:$F$1501))</f>
        <v/>
      </c>
      <c r="F10" s="34" t="str">
        <f t="array" aca="1" ref="F10" ca="1">IF(B10="","",SUMPRODUCT(--(CAN_MortgageCalculator!$I$11:$I$1501=$B10),--(CAN_MortgageCalculator!$J$11:$J$1501="include"),CAN_MortgageCalculator!$D$11:$D$1501))</f>
        <v/>
      </c>
    </row>
    <row r="11" spans="1:7" x14ac:dyDescent="0.2">
      <c r="B11" t="str">
        <f ca="1">IF(B10&lt;INDEX(CAN_MortgageCalculator!$A$1:$J$1501,LOOKUP(2,1/(CAN_MortgageCalculator!J:J="include"),ROW(CAN_MortgageCalculator!J:J)),9),B10+1,"")</f>
        <v/>
      </c>
      <c r="C11" s="34" t="str">
        <f t="array" aca="1" ref="C11" ca="1">IF(B11="","",SUMPRODUCT(--(CAN_MortgageCalculator!$I$11:$I$1501=$B11),--(CAN_MortgageCalculator!$J$11:$J$1501="include"),CAN_MortgageCalculator!$C$11:$C$1501))</f>
        <v/>
      </c>
      <c r="D11" s="34" t="str">
        <f t="array" aca="1" ref="D11" ca="1">IF(B11="","",SUMPRODUCT(--(CAN_MortgageCalculator!$I$11:$I$1501=$B11),--(CAN_MortgageCalculator!$J$11:$J$1501="include"),CAN_MortgageCalculator!$E$11:$E$1501))</f>
        <v/>
      </c>
      <c r="E11" s="34" t="str">
        <f t="array" aca="1" ref="E11" ca="1">IF(B11="","",SUMPRODUCT(--(CAN_MortgageCalculator!$I$11:$I$1501=$B11),--(CAN_MortgageCalculator!$J$11:$J$1501="include"),CAN_MortgageCalculator!$F$11:$F$1501))</f>
        <v/>
      </c>
      <c r="F11" s="34" t="str">
        <f t="array" aca="1" ref="F11" ca="1">IF(B11="","",SUMPRODUCT(--(CAN_MortgageCalculator!$I$11:$I$1501=$B11),--(CAN_MortgageCalculator!$J$11:$J$1501="include"),CAN_MortgageCalculator!$D$11:$D$1501))</f>
        <v/>
      </c>
    </row>
    <row r="12" spans="1:7" x14ac:dyDescent="0.2">
      <c r="B12" t="str">
        <f ca="1">IF(B11&lt;INDEX(CAN_MortgageCalculator!$A$1:$J$1501,LOOKUP(2,1/(CAN_MortgageCalculator!J:J="include"),ROW(CAN_MortgageCalculator!J:J)),9),B11+1,"")</f>
        <v/>
      </c>
      <c r="C12" s="34" t="str">
        <f t="array" aca="1" ref="C12" ca="1">IF(B12="","",SUMPRODUCT(--(CAN_MortgageCalculator!$I$11:$I$1501=$B12),--(CAN_MortgageCalculator!$J$11:$J$1501="include"),CAN_MortgageCalculator!$C$11:$C$1501))</f>
        <v/>
      </c>
      <c r="D12" s="34" t="str">
        <f t="array" aca="1" ref="D12" ca="1">IF(B12="","",SUMPRODUCT(--(CAN_MortgageCalculator!$I$11:$I$1501=$B12),--(CAN_MortgageCalculator!$J$11:$J$1501="include"),CAN_MortgageCalculator!$E$11:$E$1501))</f>
        <v/>
      </c>
      <c r="E12" s="34" t="str">
        <f t="array" aca="1" ref="E12" ca="1">IF(B12="","",SUMPRODUCT(--(CAN_MortgageCalculator!$I$11:$I$1501=$B12),--(CAN_MortgageCalculator!$J$11:$J$1501="include"),CAN_MortgageCalculator!$F$11:$F$1501))</f>
        <v/>
      </c>
      <c r="F12" s="34" t="str">
        <f t="array" aca="1" ref="F12" ca="1">IF(B12="","",SUMPRODUCT(--(CAN_MortgageCalculator!$I$11:$I$1501=$B12),--(CAN_MortgageCalculator!$J$11:$J$1501="include"),CAN_MortgageCalculator!$D$11:$D$1501))</f>
        <v/>
      </c>
    </row>
    <row r="13" spans="1:7" x14ac:dyDescent="0.2">
      <c r="B13" t="str">
        <f ca="1">IF(B12&lt;INDEX(CAN_MortgageCalculator!$A$1:$J$1501,LOOKUP(2,1/(CAN_MortgageCalculator!J:J="include"),ROW(CAN_MortgageCalculator!J:J)),9),B12+1,"")</f>
        <v/>
      </c>
      <c r="C13" s="34" t="str">
        <f t="array" aca="1" ref="C13" ca="1">IF(B13="","",SUMPRODUCT(--(CAN_MortgageCalculator!$I$11:$I$1501=$B13),--(CAN_MortgageCalculator!$J$11:$J$1501="include"),CAN_MortgageCalculator!$C$11:$C$1501))</f>
        <v/>
      </c>
      <c r="D13" s="34" t="str">
        <f t="array" aca="1" ref="D13" ca="1">IF(B13="","",SUMPRODUCT(--(CAN_MortgageCalculator!$I$11:$I$1501=$B13),--(CAN_MortgageCalculator!$J$11:$J$1501="include"),CAN_MortgageCalculator!$E$11:$E$1501))</f>
        <v/>
      </c>
      <c r="E13" s="34" t="str">
        <f t="array" aca="1" ref="E13" ca="1">IF(B13="","",SUMPRODUCT(--(CAN_MortgageCalculator!$I$11:$I$1501=$B13),--(CAN_MortgageCalculator!$J$11:$J$1501="include"),CAN_MortgageCalculator!$F$11:$F$1501))</f>
        <v/>
      </c>
      <c r="F13" s="34" t="str">
        <f t="array" aca="1" ref="F13" ca="1">IF(B13="","",SUMPRODUCT(--(CAN_MortgageCalculator!$I$11:$I$1501=$B13),--(CAN_MortgageCalculator!$J$11:$J$1501="include"),CAN_MortgageCalculator!$D$11:$D$1501))</f>
        <v/>
      </c>
    </row>
    <row r="14" spans="1:7" x14ac:dyDescent="0.2">
      <c r="B14" t="str">
        <f ca="1">IF(B13&lt;INDEX(CAN_MortgageCalculator!$A$1:$J$1501,LOOKUP(2,1/(CAN_MortgageCalculator!J:J="include"),ROW(CAN_MortgageCalculator!J:J)),9),B13+1,"")</f>
        <v/>
      </c>
      <c r="C14" s="34" t="str">
        <f t="array" aca="1" ref="C14" ca="1">IF(B14="","",SUMPRODUCT(--(CAN_MortgageCalculator!$I$11:$I$1501=$B14),--(CAN_MortgageCalculator!$J$11:$J$1501="include"),CAN_MortgageCalculator!$C$11:$C$1501))</f>
        <v/>
      </c>
      <c r="D14" s="34" t="str">
        <f t="array" aca="1" ref="D14" ca="1">IF(B14="","",SUMPRODUCT(--(CAN_MortgageCalculator!$I$11:$I$1501=$B14),--(CAN_MortgageCalculator!$J$11:$J$1501="include"),CAN_MortgageCalculator!$E$11:$E$1501))</f>
        <v/>
      </c>
      <c r="E14" s="34" t="str">
        <f t="array" aca="1" ref="E14" ca="1">IF(B14="","",SUMPRODUCT(--(CAN_MortgageCalculator!$I$11:$I$1501=$B14),--(CAN_MortgageCalculator!$J$11:$J$1501="include"),CAN_MortgageCalculator!$F$11:$F$1501))</f>
        <v/>
      </c>
      <c r="F14" s="34" t="str">
        <f t="array" aca="1" ref="F14" ca="1">IF(B14="","",SUMPRODUCT(--(CAN_MortgageCalculator!$I$11:$I$1501=$B14),--(CAN_MortgageCalculator!$J$11:$J$1501="include"),CAN_MortgageCalculator!$D$11:$D$1501))</f>
        <v/>
      </c>
    </row>
    <row r="15" spans="1:7" x14ac:dyDescent="0.2">
      <c r="B15" t="str">
        <f ca="1">IF(B14&lt;INDEX(CAN_MortgageCalculator!$A$1:$J$1501,LOOKUP(2,1/(CAN_MortgageCalculator!J:J="include"),ROW(CAN_MortgageCalculator!J:J)),9),B14+1,"")</f>
        <v/>
      </c>
      <c r="C15" s="34" t="str">
        <f t="array" aca="1" ref="C15" ca="1">IF(B15="","",SUMPRODUCT(--(CAN_MortgageCalculator!$I$11:$I$1501=$B15),--(CAN_MortgageCalculator!$J$11:$J$1501="include"),CAN_MortgageCalculator!$C$11:$C$1501))</f>
        <v/>
      </c>
      <c r="D15" s="34" t="str">
        <f t="array" aca="1" ref="D15" ca="1">IF(B15="","",SUMPRODUCT(--(CAN_MortgageCalculator!$I$11:$I$1501=$B15),--(CAN_MortgageCalculator!$J$11:$J$1501="include"),CAN_MortgageCalculator!$E$11:$E$1501))</f>
        <v/>
      </c>
      <c r="E15" s="34" t="str">
        <f t="array" aca="1" ref="E15" ca="1">IF(B15="","",SUMPRODUCT(--(CAN_MortgageCalculator!$I$11:$I$1501=$B15),--(CAN_MortgageCalculator!$J$11:$J$1501="include"),CAN_MortgageCalculator!$F$11:$F$1501))</f>
        <v/>
      </c>
      <c r="F15" s="34" t="str">
        <f t="array" aca="1" ref="F15" ca="1">IF(B15="","",SUMPRODUCT(--(CAN_MortgageCalculator!$I$11:$I$1501=$B15),--(CAN_MortgageCalculator!$J$11:$J$1501="include"),CAN_MortgageCalculator!$D$11:$D$1501))</f>
        <v/>
      </c>
    </row>
    <row r="16" spans="1:7" x14ac:dyDescent="0.2">
      <c r="B16" t="str">
        <f ca="1">IF(B15&lt;INDEX(CAN_MortgageCalculator!$A$1:$J$1501,LOOKUP(2,1/(CAN_MortgageCalculator!J:J="include"),ROW(CAN_MortgageCalculator!J:J)),9),B15+1,"")</f>
        <v/>
      </c>
      <c r="C16" s="34" t="str">
        <f t="array" aca="1" ref="C16" ca="1">IF(B16="","",SUMPRODUCT(--(CAN_MortgageCalculator!$I$11:$I$1501=$B16),--(CAN_MortgageCalculator!$J$11:$J$1501="include"),CAN_MortgageCalculator!$C$11:$C$1501))</f>
        <v/>
      </c>
      <c r="D16" s="34" t="str">
        <f t="array" aca="1" ref="D16" ca="1">IF(B16="","",SUMPRODUCT(--(CAN_MortgageCalculator!$I$11:$I$1501=$B16),--(CAN_MortgageCalculator!$J$11:$J$1501="include"),CAN_MortgageCalculator!$E$11:$E$1501))</f>
        <v/>
      </c>
      <c r="E16" s="34" t="str">
        <f t="array" aca="1" ref="E16" ca="1">IF(B16="","",SUMPRODUCT(--(CAN_MortgageCalculator!$I$11:$I$1501=$B16),--(CAN_MortgageCalculator!$J$11:$J$1501="include"),CAN_MortgageCalculator!$F$11:$F$1501))</f>
        <v/>
      </c>
      <c r="F16" s="34" t="str">
        <f t="array" aca="1" ref="F16" ca="1">IF(B16="","",SUMPRODUCT(--(CAN_MortgageCalculator!$I$11:$I$1501=$B16),--(CAN_MortgageCalculator!$J$11:$J$1501="include"),CAN_MortgageCalculator!$D$11:$D$1501))</f>
        <v/>
      </c>
    </row>
    <row r="17" spans="2:6" x14ac:dyDescent="0.2">
      <c r="B17" t="str">
        <f ca="1">IF(B16&lt;INDEX(CAN_MortgageCalculator!$A$1:$J$1501,LOOKUP(2,1/(CAN_MortgageCalculator!J:J="include"),ROW(CAN_MortgageCalculator!J:J)),9),B16+1,"")</f>
        <v/>
      </c>
      <c r="C17" s="34" t="str">
        <f t="array" aca="1" ref="C17" ca="1">IF(B17="","",SUMPRODUCT(--(CAN_MortgageCalculator!$I$11:$I$1501=$B17),--(CAN_MortgageCalculator!$J$11:$J$1501="include"),CAN_MortgageCalculator!$C$11:$C$1501))</f>
        <v/>
      </c>
      <c r="D17" s="34" t="str">
        <f t="array" aca="1" ref="D17" ca="1">IF(B17="","",SUMPRODUCT(--(CAN_MortgageCalculator!$I$11:$I$1501=$B17),--(CAN_MortgageCalculator!$J$11:$J$1501="include"),CAN_MortgageCalculator!$E$11:$E$1501))</f>
        <v/>
      </c>
      <c r="E17" s="34" t="str">
        <f t="array" aca="1" ref="E17" ca="1">IF(B17="","",SUMPRODUCT(--(CAN_MortgageCalculator!$I$11:$I$1501=$B17),--(CAN_MortgageCalculator!$J$11:$J$1501="include"),CAN_MortgageCalculator!$F$11:$F$1501))</f>
        <v/>
      </c>
      <c r="F17" s="34" t="str">
        <f t="array" aca="1" ref="F17" ca="1">IF(B17="","",SUMPRODUCT(--(CAN_MortgageCalculator!$I$11:$I$1501=$B17),--(CAN_MortgageCalculator!$J$11:$J$1501="include"),CAN_MortgageCalculator!$D$11:$D$1501))</f>
        <v/>
      </c>
    </row>
    <row r="18" spans="2:6" x14ac:dyDescent="0.2">
      <c r="B18" t="str">
        <f ca="1">IF(B17&lt;INDEX(CAN_MortgageCalculator!$A$1:$J$1501,LOOKUP(2,1/(CAN_MortgageCalculator!J:J="include"),ROW(CAN_MortgageCalculator!J:J)),9),B17+1,"")</f>
        <v/>
      </c>
      <c r="C18" s="34" t="str">
        <f t="array" aca="1" ref="C18" ca="1">IF(B18="","",SUMPRODUCT(--(CAN_MortgageCalculator!$I$11:$I$1501=$B18),--(CAN_MortgageCalculator!$J$11:$J$1501="include"),CAN_MortgageCalculator!$C$11:$C$1501))</f>
        <v/>
      </c>
      <c r="D18" s="34" t="str">
        <f t="array" aca="1" ref="D18" ca="1">IF(B18="","",SUMPRODUCT(--(CAN_MortgageCalculator!$I$11:$I$1501=$B18),--(CAN_MortgageCalculator!$J$11:$J$1501="include"),CAN_MortgageCalculator!$E$11:$E$1501))</f>
        <v/>
      </c>
      <c r="E18" s="34" t="str">
        <f t="array" aca="1" ref="E18" ca="1">IF(B18="","",SUMPRODUCT(--(CAN_MortgageCalculator!$I$11:$I$1501=$B18),--(CAN_MortgageCalculator!$J$11:$J$1501="include"),CAN_MortgageCalculator!$F$11:$F$1501))</f>
        <v/>
      </c>
      <c r="F18" s="34" t="str">
        <f t="array" aca="1" ref="F18" ca="1">IF(B18="","",SUMPRODUCT(--(CAN_MortgageCalculator!$I$11:$I$1501=$B18),--(CAN_MortgageCalculator!$J$11:$J$1501="include"),CAN_MortgageCalculator!$D$11:$D$1501))</f>
        <v/>
      </c>
    </row>
    <row r="19" spans="2:6" x14ac:dyDescent="0.2">
      <c r="B19" t="str">
        <f ca="1">IF(B18&lt;INDEX(CAN_MortgageCalculator!$A$1:$J$1501,LOOKUP(2,1/(CAN_MortgageCalculator!J:J="include"),ROW(CAN_MortgageCalculator!J:J)),9),B18+1,"")</f>
        <v/>
      </c>
      <c r="C19" s="34" t="str">
        <f t="array" aca="1" ref="C19" ca="1">IF(B19="","",SUMPRODUCT(--(CAN_MortgageCalculator!$I$11:$I$1501=$B19),--(CAN_MortgageCalculator!$J$11:$J$1501="include"),CAN_MortgageCalculator!$C$11:$C$1501))</f>
        <v/>
      </c>
      <c r="D19" s="34" t="str">
        <f t="array" aca="1" ref="D19" ca="1">IF(B19="","",SUMPRODUCT(--(CAN_MortgageCalculator!$I$11:$I$1501=$B19),--(CAN_MortgageCalculator!$J$11:$J$1501="include"),CAN_MortgageCalculator!$E$11:$E$1501))</f>
        <v/>
      </c>
      <c r="E19" s="34" t="str">
        <f t="array" aca="1" ref="E19" ca="1">IF(B19="","",SUMPRODUCT(--(CAN_MortgageCalculator!$I$11:$I$1501=$B19),--(CAN_MortgageCalculator!$J$11:$J$1501="include"),CAN_MortgageCalculator!$F$11:$F$1501))</f>
        <v/>
      </c>
      <c r="F19" s="34" t="str">
        <f t="array" aca="1" ref="F19" ca="1">IF(B19="","",SUMPRODUCT(--(CAN_MortgageCalculator!$I$11:$I$1501=$B19),--(CAN_MortgageCalculator!$J$11:$J$1501="include"),CAN_MortgageCalculator!$D$11:$D$1501))</f>
        <v/>
      </c>
    </row>
    <row r="20" spans="2:6" x14ac:dyDescent="0.2">
      <c r="B20" t="str">
        <f ca="1">IF(B19&lt;INDEX(CAN_MortgageCalculator!$A$1:$J$1501,LOOKUP(2,1/(CAN_MortgageCalculator!J:J="include"),ROW(CAN_MortgageCalculator!J:J)),9),B19+1,"")</f>
        <v/>
      </c>
      <c r="C20" s="34" t="str">
        <f t="array" aca="1" ref="C20" ca="1">IF(B20="","",SUMPRODUCT(--(CAN_MortgageCalculator!$I$11:$I$1501=$B20),--(CAN_MortgageCalculator!$J$11:$J$1501="include"),CAN_MortgageCalculator!$C$11:$C$1501))</f>
        <v/>
      </c>
      <c r="D20" s="34" t="str">
        <f t="array" aca="1" ref="D20" ca="1">IF(B20="","",SUMPRODUCT(--(CAN_MortgageCalculator!$I$11:$I$1501=$B20),--(CAN_MortgageCalculator!$J$11:$J$1501="include"),CAN_MortgageCalculator!$E$11:$E$1501))</f>
        <v/>
      </c>
      <c r="E20" s="34" t="str">
        <f t="array" aca="1" ref="E20" ca="1">IF(B20="","",SUMPRODUCT(--(CAN_MortgageCalculator!$I$11:$I$1501=$B20),--(CAN_MortgageCalculator!$J$11:$J$1501="include"),CAN_MortgageCalculator!$F$11:$F$1501))</f>
        <v/>
      </c>
      <c r="F20" s="34" t="str">
        <f t="array" aca="1" ref="F20" ca="1">IF(B20="","",SUMPRODUCT(--(CAN_MortgageCalculator!$I$11:$I$1501=$B20),--(CAN_MortgageCalculator!$J$11:$J$1501="include"),CAN_MortgageCalculator!$D$11:$D$1501))</f>
        <v/>
      </c>
    </row>
    <row r="21" spans="2:6" x14ac:dyDescent="0.2">
      <c r="B21" t="str">
        <f ca="1">IF(B20&lt;INDEX(CAN_MortgageCalculator!$A$1:$J$1501,LOOKUP(2,1/(CAN_MortgageCalculator!J:J="include"),ROW(CAN_MortgageCalculator!J:J)),9),B20+1,"")</f>
        <v/>
      </c>
      <c r="C21" s="34" t="str">
        <f t="array" aca="1" ref="C21" ca="1">IF(B21="","",SUMPRODUCT(--(CAN_MortgageCalculator!$I$11:$I$1501=$B21),--(CAN_MortgageCalculator!$J$11:$J$1501="include"),CAN_MortgageCalculator!$C$11:$C$1501))</f>
        <v/>
      </c>
      <c r="D21" s="34" t="str">
        <f t="array" aca="1" ref="D21" ca="1">IF(B21="","",SUMPRODUCT(--(CAN_MortgageCalculator!$I$11:$I$1501=$B21),--(CAN_MortgageCalculator!$J$11:$J$1501="include"),CAN_MortgageCalculator!$E$11:$E$1501))</f>
        <v/>
      </c>
      <c r="E21" s="34" t="str">
        <f t="array" aca="1" ref="E21" ca="1">IF(B21="","",SUMPRODUCT(--(CAN_MortgageCalculator!$I$11:$I$1501=$B21),--(CAN_MortgageCalculator!$J$11:$J$1501="include"),CAN_MortgageCalculator!$F$11:$F$1501))</f>
        <v/>
      </c>
      <c r="F21" s="34" t="str">
        <f t="array" aca="1" ref="F21" ca="1">IF(B21="","",SUMPRODUCT(--(CAN_MortgageCalculator!$I$11:$I$1501=$B21),--(CAN_MortgageCalculator!$J$11:$J$1501="include"),CAN_MortgageCalculator!$D$11:$D$1501))</f>
        <v/>
      </c>
    </row>
    <row r="22" spans="2:6" x14ac:dyDescent="0.2">
      <c r="B22" t="str">
        <f ca="1">IF(B21&lt;INDEX(CAN_MortgageCalculator!$A$1:$J$1501,LOOKUP(2,1/(CAN_MortgageCalculator!J:J="include"),ROW(CAN_MortgageCalculator!J:J)),9),B21+1,"")</f>
        <v/>
      </c>
      <c r="C22" s="34" t="str">
        <f t="array" aca="1" ref="C22" ca="1">IF(B22="","",SUMPRODUCT(--(CAN_MortgageCalculator!$I$11:$I$1501=$B22),--(CAN_MortgageCalculator!$J$11:$J$1501="include"),CAN_MortgageCalculator!$C$11:$C$1501))</f>
        <v/>
      </c>
      <c r="D22" s="34" t="str">
        <f t="array" aca="1" ref="D22" ca="1">IF(B22="","",SUMPRODUCT(--(CAN_MortgageCalculator!$I$11:$I$1501=$B22),--(CAN_MortgageCalculator!$J$11:$J$1501="include"),CAN_MortgageCalculator!$E$11:$E$1501))</f>
        <v/>
      </c>
      <c r="E22" s="34" t="str">
        <f t="array" aca="1" ref="E22" ca="1">IF(B22="","",SUMPRODUCT(--(CAN_MortgageCalculator!$I$11:$I$1501=$B22),--(CAN_MortgageCalculator!$J$11:$J$1501="include"),CAN_MortgageCalculator!$F$11:$F$1501))</f>
        <v/>
      </c>
      <c r="F22" s="34" t="str">
        <f t="array" aca="1" ref="F22" ca="1">IF(B22="","",SUMPRODUCT(--(CAN_MortgageCalculator!$I$11:$I$1501=$B22),--(CAN_MortgageCalculator!$J$11:$J$1501="include"),CAN_MortgageCalculator!$D$11:$D$1501))</f>
        <v/>
      </c>
    </row>
    <row r="23" spans="2:6" x14ac:dyDescent="0.2">
      <c r="B23" t="str">
        <f ca="1">IF(B22&lt;INDEX(CAN_MortgageCalculator!$A$1:$J$1501,LOOKUP(2,1/(CAN_MortgageCalculator!J:J="include"),ROW(CAN_MortgageCalculator!J:J)),9),B22+1,"")</f>
        <v/>
      </c>
      <c r="C23" s="34" t="str">
        <f t="array" aca="1" ref="C23" ca="1">IF(B23="","",SUMPRODUCT(--(CAN_MortgageCalculator!$I$11:$I$1501=$B23),--(CAN_MortgageCalculator!$J$11:$J$1501="include"),CAN_MortgageCalculator!$C$11:$C$1501))</f>
        <v/>
      </c>
      <c r="D23" s="34" t="str">
        <f t="array" aca="1" ref="D23" ca="1">IF(B23="","",SUMPRODUCT(--(CAN_MortgageCalculator!$I$11:$I$1501=$B23),--(CAN_MortgageCalculator!$J$11:$J$1501="include"),CAN_MortgageCalculator!$E$11:$E$1501))</f>
        <v/>
      </c>
      <c r="E23" s="34" t="str">
        <f t="array" aca="1" ref="E23" ca="1">IF(B23="","",SUMPRODUCT(--(CAN_MortgageCalculator!$I$11:$I$1501=$B23),--(CAN_MortgageCalculator!$J$11:$J$1501="include"),CAN_MortgageCalculator!$F$11:$F$1501))</f>
        <v/>
      </c>
      <c r="F23" s="34" t="str">
        <f t="array" aca="1" ref="F23" ca="1">IF(B23="","",SUMPRODUCT(--(CAN_MortgageCalculator!$I$11:$I$1501=$B23),--(CAN_MortgageCalculator!$J$11:$J$1501="include"),CAN_MortgageCalculator!$D$11:$D$1501))</f>
        <v/>
      </c>
    </row>
    <row r="24" spans="2:6" x14ac:dyDescent="0.2">
      <c r="B24" t="str">
        <f ca="1">IF(B23&lt;INDEX(CAN_MortgageCalculator!$A$1:$J$1501,LOOKUP(2,1/(CAN_MortgageCalculator!J:J="include"),ROW(CAN_MortgageCalculator!J:J)),9),B23+1,"")</f>
        <v/>
      </c>
      <c r="C24" s="34" t="str">
        <f t="array" aca="1" ref="C24" ca="1">IF(B24="","",SUMPRODUCT(--(CAN_MortgageCalculator!$I$11:$I$1501=$B24),--(CAN_MortgageCalculator!$J$11:$J$1501="include"),CAN_MortgageCalculator!$C$11:$C$1501))</f>
        <v/>
      </c>
      <c r="D24" s="34" t="str">
        <f t="array" aca="1" ref="D24" ca="1">IF(B24="","",SUMPRODUCT(--(CAN_MortgageCalculator!$I$11:$I$1501=$B24),--(CAN_MortgageCalculator!$J$11:$J$1501="include"),CAN_MortgageCalculator!$E$11:$E$1501))</f>
        <v/>
      </c>
      <c r="E24" s="34" t="str">
        <f t="array" aca="1" ref="E24" ca="1">IF(B24="","",SUMPRODUCT(--(CAN_MortgageCalculator!$I$11:$I$1501=$B24),--(CAN_MortgageCalculator!$J$11:$J$1501="include"),CAN_MortgageCalculator!$F$11:$F$1501))</f>
        <v/>
      </c>
      <c r="F24" s="34" t="str">
        <f t="array" aca="1" ref="F24" ca="1">IF(B24="","",SUMPRODUCT(--(CAN_MortgageCalculator!$I$11:$I$1501=$B24),--(CAN_MortgageCalculator!$J$11:$J$1501="include"),CAN_MortgageCalculator!$D$11:$D$1501))</f>
        <v/>
      </c>
    </row>
    <row r="25" spans="2:6" x14ac:dyDescent="0.2">
      <c r="B25" t="str">
        <f ca="1">IF(B24&lt;INDEX(CAN_MortgageCalculator!$A$1:$J$1501,LOOKUP(2,1/(CAN_MortgageCalculator!J:J="include"),ROW(CAN_MortgageCalculator!J:J)),9),B24+1,"")</f>
        <v/>
      </c>
      <c r="C25" s="34" t="str">
        <f t="array" aca="1" ref="C25" ca="1">IF(B25="","",SUMPRODUCT(--(CAN_MortgageCalculator!$I$11:$I$1501=$B25),--(CAN_MortgageCalculator!$J$11:$J$1501="include"),CAN_MortgageCalculator!$C$11:$C$1501))</f>
        <v/>
      </c>
      <c r="D25" s="34" t="str">
        <f t="array" aca="1" ref="D25" ca="1">IF(B25="","",SUMPRODUCT(--(CAN_MortgageCalculator!$I$11:$I$1501=$B25),--(CAN_MortgageCalculator!$J$11:$J$1501="include"),CAN_MortgageCalculator!$E$11:$E$1501))</f>
        <v/>
      </c>
      <c r="E25" s="34" t="str">
        <f t="array" aca="1" ref="E25" ca="1">IF(B25="","",SUMPRODUCT(--(CAN_MortgageCalculator!$I$11:$I$1501=$B25),--(CAN_MortgageCalculator!$J$11:$J$1501="include"),CAN_MortgageCalculator!$F$11:$F$1501))</f>
        <v/>
      </c>
      <c r="F25" s="34" t="str">
        <f t="array" aca="1" ref="F25" ca="1">IF(B25="","",SUMPRODUCT(--(CAN_MortgageCalculator!$I$11:$I$1501=$B25),--(CAN_MortgageCalculator!$J$11:$J$1501="include"),CAN_MortgageCalculator!$D$11:$D$1501))</f>
        <v/>
      </c>
    </row>
    <row r="26" spans="2:6" x14ac:dyDescent="0.2">
      <c r="B26" t="str">
        <f ca="1">IF(B25&lt;INDEX(CAN_MortgageCalculator!$A$1:$J$1501,LOOKUP(2,1/(CAN_MortgageCalculator!J:J="include"),ROW(CAN_MortgageCalculator!J:J)),9),B25+1,"")</f>
        <v/>
      </c>
      <c r="C26" s="34" t="str">
        <f t="array" aca="1" ref="C26" ca="1">IF(B26="","",SUMPRODUCT(--(CAN_MortgageCalculator!$I$11:$I$1501=$B26),--(CAN_MortgageCalculator!$J$11:$J$1501="include"),CAN_MortgageCalculator!$C$11:$C$1501))</f>
        <v/>
      </c>
      <c r="D26" s="34" t="str">
        <f t="array" aca="1" ref="D26" ca="1">IF(B26="","",SUMPRODUCT(--(CAN_MortgageCalculator!$I$11:$I$1501=$B26),--(CAN_MortgageCalculator!$J$11:$J$1501="include"),CAN_MortgageCalculator!$E$11:$E$1501))</f>
        <v/>
      </c>
      <c r="E26" s="34" t="str">
        <f t="array" aca="1" ref="E26" ca="1">IF(B26="","",SUMPRODUCT(--(CAN_MortgageCalculator!$I$11:$I$1501=$B26),--(CAN_MortgageCalculator!$J$11:$J$1501="include"),CAN_MortgageCalculator!$F$11:$F$1501))</f>
        <v/>
      </c>
      <c r="F26" s="34" t="str">
        <f t="array" aca="1" ref="F26" ca="1">IF(B26="","",SUMPRODUCT(--(CAN_MortgageCalculator!$I$11:$I$1501=$B26),--(CAN_MortgageCalculator!$J$11:$J$1501="include"),CAN_MortgageCalculator!$D$11:$D$1501))</f>
        <v/>
      </c>
    </row>
    <row r="27" spans="2:6" x14ac:dyDescent="0.2">
      <c r="B27" t="str">
        <f ca="1">IF(B26&lt;INDEX(CAN_MortgageCalculator!$A$1:$J$1501,LOOKUP(2,1/(CAN_MortgageCalculator!J:J="include"),ROW(CAN_MortgageCalculator!J:J)),9),B26+1,"")</f>
        <v/>
      </c>
      <c r="C27" s="34" t="str">
        <f t="array" aca="1" ref="C27" ca="1">IF(B27="","",SUMPRODUCT(--(CAN_MortgageCalculator!$I$11:$I$1501=$B27),--(CAN_MortgageCalculator!$J$11:$J$1501="include"),CAN_MortgageCalculator!$C$11:$C$1501))</f>
        <v/>
      </c>
      <c r="D27" s="34" t="str">
        <f t="array" aca="1" ref="D27" ca="1">IF(B27="","",SUMPRODUCT(--(CAN_MortgageCalculator!$I$11:$I$1501=$B27),--(CAN_MortgageCalculator!$J$11:$J$1501="include"),CAN_MortgageCalculator!$E$11:$E$1501))</f>
        <v/>
      </c>
      <c r="E27" s="34" t="str">
        <f t="array" aca="1" ref="E27" ca="1">IF(B27="","",SUMPRODUCT(--(CAN_MortgageCalculator!$I$11:$I$1501=$B27),--(CAN_MortgageCalculator!$J$11:$J$1501="include"),CAN_MortgageCalculator!$F$11:$F$1501))</f>
        <v/>
      </c>
      <c r="F27" s="34" t="str">
        <f t="array" aca="1" ref="F27" ca="1">IF(B27="","",SUMPRODUCT(--(CAN_MortgageCalculator!$I$11:$I$1501=$B27),--(CAN_MortgageCalculator!$J$11:$J$1501="include"),CAN_MortgageCalculator!$D$11:$D$1501))</f>
        <v/>
      </c>
    </row>
    <row r="28" spans="2:6" x14ac:dyDescent="0.2">
      <c r="B28" t="str">
        <f ca="1">IF(B27&lt;INDEX(CAN_MortgageCalculator!$A$1:$J$1501,LOOKUP(2,1/(CAN_MortgageCalculator!J:J="include"),ROW(CAN_MortgageCalculator!J:J)),9),B27+1,"")</f>
        <v/>
      </c>
      <c r="C28" s="34" t="str">
        <f t="array" aca="1" ref="C28" ca="1">IF(B28="","",SUMPRODUCT(--(CAN_MortgageCalculator!$I$11:$I$1501=$B28),--(CAN_MortgageCalculator!$J$11:$J$1501="include"),CAN_MortgageCalculator!$C$11:$C$1501))</f>
        <v/>
      </c>
      <c r="D28" s="34" t="str">
        <f t="array" aca="1" ref="D28" ca="1">IF(B28="","",SUMPRODUCT(--(CAN_MortgageCalculator!$I$11:$I$1501=$B28),--(CAN_MortgageCalculator!$J$11:$J$1501="include"),CAN_MortgageCalculator!$E$11:$E$1501))</f>
        <v/>
      </c>
      <c r="E28" s="34" t="str">
        <f t="array" aca="1" ref="E28" ca="1">IF(B28="","",SUMPRODUCT(--(CAN_MortgageCalculator!$I$11:$I$1501=$B28),--(CAN_MortgageCalculator!$J$11:$J$1501="include"),CAN_MortgageCalculator!$F$11:$F$1501))</f>
        <v/>
      </c>
      <c r="F28" s="34" t="str">
        <f t="array" aca="1" ref="F28" ca="1">IF(B28="","",SUMPRODUCT(--(CAN_MortgageCalculator!$I$11:$I$1501=$B28),--(CAN_MortgageCalculator!$J$11:$J$1501="include"),CAN_MortgageCalculator!$D$11:$D$1501))</f>
        <v/>
      </c>
    </row>
    <row r="29" spans="2:6" x14ac:dyDescent="0.2">
      <c r="B29" t="str">
        <f ca="1">IF(B28&lt;INDEX(CAN_MortgageCalculator!$A$1:$J$1501,LOOKUP(2,1/(CAN_MortgageCalculator!J:J="include"),ROW(CAN_MortgageCalculator!J:J)),9),B28+1,"")</f>
        <v/>
      </c>
      <c r="C29" s="34" t="str">
        <f t="array" aca="1" ref="C29" ca="1">IF(B29="","",SUMPRODUCT(--(CAN_MortgageCalculator!$I$11:$I$1501=$B29),--(CAN_MortgageCalculator!$J$11:$J$1501="include"),CAN_MortgageCalculator!$C$11:$C$1501))</f>
        <v/>
      </c>
      <c r="D29" s="34" t="str">
        <f t="array" aca="1" ref="D29" ca="1">IF(B29="","",SUMPRODUCT(--(CAN_MortgageCalculator!$I$11:$I$1501=$B29),--(CAN_MortgageCalculator!$J$11:$J$1501="include"),CAN_MortgageCalculator!$E$11:$E$1501))</f>
        <v/>
      </c>
      <c r="E29" s="34" t="str">
        <f t="array" aca="1" ref="E29" ca="1">IF(B29="","",SUMPRODUCT(--(CAN_MortgageCalculator!$I$11:$I$1501=$B29),--(CAN_MortgageCalculator!$J$11:$J$1501="include"),CAN_MortgageCalculator!$F$11:$F$1501))</f>
        <v/>
      </c>
      <c r="F29" s="34" t="str">
        <f t="array" aca="1" ref="F29" ca="1">IF(B29="","",SUMPRODUCT(--(CAN_MortgageCalculator!$I$11:$I$1501=$B29),--(CAN_MortgageCalculator!$J$11:$J$1501="include"),CAN_MortgageCalculator!$D$11:$D$1501))</f>
        <v/>
      </c>
    </row>
    <row r="30" spans="2:6" x14ac:dyDescent="0.2">
      <c r="B30" t="str">
        <f ca="1">IF(B29&lt;INDEX(CAN_MortgageCalculator!$A$1:$J$1501,LOOKUP(2,1/(CAN_MortgageCalculator!J:J="include"),ROW(CAN_MortgageCalculator!J:J)),9),B29+1,"")</f>
        <v/>
      </c>
      <c r="C30" s="34" t="str">
        <f t="array" aca="1" ref="C30" ca="1">IF(B30="","",SUMPRODUCT(--(CAN_MortgageCalculator!$I$11:$I$1501=$B30),--(CAN_MortgageCalculator!$J$11:$J$1501="include"),CAN_MortgageCalculator!$C$11:$C$1501))</f>
        <v/>
      </c>
      <c r="D30" s="34" t="str">
        <f t="array" aca="1" ref="D30" ca="1">IF(B30="","",SUMPRODUCT(--(CAN_MortgageCalculator!$I$11:$I$1501=$B30),--(CAN_MortgageCalculator!$J$11:$J$1501="include"),CAN_MortgageCalculator!$E$11:$E$1501))</f>
        <v/>
      </c>
      <c r="E30" s="34" t="str">
        <f t="array" aca="1" ref="E30" ca="1">IF(B30="","",SUMPRODUCT(--(CAN_MortgageCalculator!$I$11:$I$1501=$B30),--(CAN_MortgageCalculator!$J$11:$J$1501="include"),CAN_MortgageCalculator!$F$11:$F$1501))</f>
        <v/>
      </c>
      <c r="F30" s="34" t="str">
        <f t="array" aca="1" ref="F30" ca="1">IF(B30="","",SUMPRODUCT(--(CAN_MortgageCalculator!$I$11:$I$1501=$B30),--(CAN_MortgageCalculator!$J$11:$J$1501="include"),CAN_MortgageCalculator!$D$11:$D$1501))</f>
        <v/>
      </c>
    </row>
    <row r="31" spans="2:6" x14ac:dyDescent="0.2">
      <c r="B31" t="str">
        <f ca="1">IF(B30&lt;INDEX(CAN_MortgageCalculator!$A$1:$J$1501,LOOKUP(2,1/(CAN_MortgageCalculator!J:J="include"),ROW(CAN_MortgageCalculator!J:J)),9),B30+1,"")</f>
        <v/>
      </c>
      <c r="C31" s="34" t="str">
        <f t="array" aca="1" ref="C31" ca="1">IF(B31="","",SUMPRODUCT(--(CAN_MortgageCalculator!$I$11:$I$1501=$B31),--(CAN_MortgageCalculator!$J$11:$J$1501="include"),CAN_MortgageCalculator!$C$11:$C$1501))</f>
        <v/>
      </c>
      <c r="D31" s="34" t="str">
        <f t="array" aca="1" ref="D31" ca="1">IF(B31="","",SUMPRODUCT(--(CAN_MortgageCalculator!$I$11:$I$1501=$B31),--(CAN_MortgageCalculator!$J$11:$J$1501="include"),CAN_MortgageCalculator!$E$11:$E$1501))</f>
        <v/>
      </c>
      <c r="E31" s="34" t="str">
        <f t="array" aca="1" ref="E31" ca="1">IF(B31="","",SUMPRODUCT(--(CAN_MortgageCalculator!$I$11:$I$1501=$B31),--(CAN_MortgageCalculator!$J$11:$J$1501="include"),CAN_MortgageCalculator!$F$11:$F$1501))</f>
        <v/>
      </c>
      <c r="F31" s="34" t="str">
        <f t="array" aca="1" ref="F31" ca="1">IF(B31="","",SUMPRODUCT(--(CAN_MortgageCalculator!$I$11:$I$1501=$B31),--(CAN_MortgageCalculator!$J$11:$J$1501="include"),CAN_MortgageCalculator!$D$11:$D$1501))</f>
        <v/>
      </c>
    </row>
    <row r="32" spans="2:6" x14ac:dyDescent="0.2">
      <c r="B32" t="str">
        <f ca="1">IF(B31&lt;INDEX(CAN_MortgageCalculator!$A$1:$J$1501,LOOKUP(2,1/(CAN_MortgageCalculator!J:J="include"),ROW(CAN_MortgageCalculator!J:J)),9),B31+1,"")</f>
        <v/>
      </c>
      <c r="C32" s="34" t="str">
        <f t="array" aca="1" ref="C32" ca="1">IF(B32="","",SUMPRODUCT(--(CAN_MortgageCalculator!$I$11:$I$1501=$B32),--(CAN_MortgageCalculator!$J$11:$J$1501="include"),CAN_MortgageCalculator!$C$11:$C$1501))</f>
        <v/>
      </c>
      <c r="D32" s="34" t="str">
        <f t="array" aca="1" ref="D32" ca="1">IF(B32="","",SUMPRODUCT(--(CAN_MortgageCalculator!$I$11:$I$1501=$B32),--(CAN_MortgageCalculator!$J$11:$J$1501="include"),CAN_MortgageCalculator!$E$11:$E$1501))</f>
        <v/>
      </c>
      <c r="E32" s="34" t="str">
        <f t="array" aca="1" ref="E32" ca="1">IF(B32="","",SUMPRODUCT(--(CAN_MortgageCalculator!$I$11:$I$1501=$B32),--(CAN_MortgageCalculator!$J$11:$J$1501="include"),CAN_MortgageCalculator!$F$11:$F$1501))</f>
        <v/>
      </c>
      <c r="F32" s="34" t="str">
        <f t="array" aca="1" ref="F32" ca="1">IF(B32="","",SUMPRODUCT(--(CAN_MortgageCalculator!$I$11:$I$1501=$B32),--(CAN_MortgageCalculator!$J$11:$J$1501="include"),CAN_MortgageCalculator!$D$11:$D$1501))</f>
        <v/>
      </c>
    </row>
    <row r="33" spans="2:6" x14ac:dyDescent="0.2">
      <c r="B33" t="str">
        <f ca="1">IF(B32&lt;INDEX(CAN_MortgageCalculator!$A$1:$J$1501,LOOKUP(2,1/(CAN_MortgageCalculator!J:J="include"),ROW(CAN_MortgageCalculator!J:J)),9),B32+1,"")</f>
        <v/>
      </c>
      <c r="C33" s="34" t="str">
        <f t="array" aca="1" ref="C33" ca="1">IF(B33="","",SUMPRODUCT(--(CAN_MortgageCalculator!$I$11:$I$1501=$B33),--(CAN_MortgageCalculator!$J$11:$J$1501="include"),CAN_MortgageCalculator!$C$11:$C$1501))</f>
        <v/>
      </c>
      <c r="D33" s="34" t="str">
        <f t="array" aca="1" ref="D33" ca="1">IF(B33="","",SUMPRODUCT(--(CAN_MortgageCalculator!$I$11:$I$1501=$B33),--(CAN_MortgageCalculator!$J$11:$J$1501="include"),CAN_MortgageCalculator!$E$11:$E$1501))</f>
        <v/>
      </c>
      <c r="E33" s="34" t="str">
        <f t="array" aca="1" ref="E33" ca="1">IF(B33="","",SUMPRODUCT(--(CAN_MortgageCalculator!$I$11:$I$1501=$B33),--(CAN_MortgageCalculator!$J$11:$J$1501="include"),CAN_MortgageCalculator!$F$11:$F$1501))</f>
        <v/>
      </c>
      <c r="F33" s="34" t="str">
        <f t="array" aca="1" ref="F33" ca="1">IF(B33="","",SUMPRODUCT(--(CAN_MortgageCalculator!$I$11:$I$1501=$B33),--(CAN_MortgageCalculator!$J$11:$J$1501="include"),CAN_MortgageCalculator!$D$11:$D$1501))</f>
        <v/>
      </c>
    </row>
    <row r="34" spans="2:6" x14ac:dyDescent="0.2">
      <c r="B34" t="str">
        <f ca="1">IF(B33&lt;INDEX(CAN_MortgageCalculator!$A$1:$J$1501,LOOKUP(2,1/(CAN_MortgageCalculator!J:J="include"),ROW(CAN_MortgageCalculator!J:J)),9),B33+1,"")</f>
        <v/>
      </c>
      <c r="C34" s="34" t="str">
        <f t="array" aca="1" ref="C34" ca="1">IF(B34="","",SUMPRODUCT(--(CAN_MortgageCalculator!$I$11:$I$1501=$B34),--(CAN_MortgageCalculator!$J$11:$J$1501="include"),CAN_MortgageCalculator!$C$11:$C$1501))</f>
        <v/>
      </c>
      <c r="D34" s="34" t="str">
        <f t="array" aca="1" ref="D34" ca="1">IF(B34="","",SUMPRODUCT(--(CAN_MortgageCalculator!$I$11:$I$1501=$B34),--(CAN_MortgageCalculator!$J$11:$J$1501="include"),CAN_MortgageCalculator!$E$11:$E$1501))</f>
        <v/>
      </c>
      <c r="E34" s="34" t="str">
        <f t="array" aca="1" ref="E34" ca="1">IF(B34="","",SUMPRODUCT(--(CAN_MortgageCalculator!$I$11:$I$1501=$B34),--(CAN_MortgageCalculator!$J$11:$J$1501="include"),CAN_MortgageCalculator!$F$11:$F$1501))</f>
        <v/>
      </c>
      <c r="F34" s="34" t="str">
        <f t="array" aca="1" ref="F34" ca="1">IF(B34="","",SUMPRODUCT(--(CAN_MortgageCalculator!$I$11:$I$1501=$B34),--(CAN_MortgageCalculator!$J$11:$J$1501="include"),CAN_MortgageCalculator!$D$11:$D$1501))</f>
        <v/>
      </c>
    </row>
    <row r="35" spans="2:6" x14ac:dyDescent="0.2">
      <c r="B35" t="str">
        <f ca="1">IF(B34&lt;INDEX(CAN_MortgageCalculator!$A$1:$J$1501,LOOKUP(2,1/(CAN_MortgageCalculator!J:J="include"),ROW(CAN_MortgageCalculator!J:J)),9),B34+1,"")</f>
        <v/>
      </c>
      <c r="C35" s="34" t="str">
        <f t="array" aca="1" ref="C35" ca="1">IF(B35="","",SUMPRODUCT(--(CAN_MortgageCalculator!$I$11:$I$1501=$B35),--(CAN_MortgageCalculator!$J$11:$J$1501="include"),CAN_MortgageCalculator!$C$11:$C$1501))</f>
        <v/>
      </c>
      <c r="D35" s="34" t="str">
        <f t="array" aca="1" ref="D35" ca="1">IF(B35="","",SUMPRODUCT(--(CAN_MortgageCalculator!$I$11:$I$1501=$B35),--(CAN_MortgageCalculator!$J$11:$J$1501="include"),CAN_MortgageCalculator!$E$11:$E$1501))</f>
        <v/>
      </c>
      <c r="E35" s="34" t="str">
        <f t="array" aca="1" ref="E35" ca="1">IF(B35="","",SUMPRODUCT(--(CAN_MortgageCalculator!$I$11:$I$1501=$B35),--(CAN_MortgageCalculator!$J$11:$J$1501="include"),CAN_MortgageCalculator!$F$11:$F$1501))</f>
        <v/>
      </c>
      <c r="F35" s="34" t="str">
        <f t="array" aca="1" ref="F35" ca="1">IF(B35="","",SUMPRODUCT(--(CAN_MortgageCalculator!$I$11:$I$1501=$B35),--(CAN_MortgageCalculator!$J$11:$J$1501="include"),CAN_MortgageCalculator!$D$11:$D$1501))</f>
        <v/>
      </c>
    </row>
    <row r="36" spans="2:6" x14ac:dyDescent="0.2">
      <c r="B36" t="str">
        <f ca="1">IF(B35&lt;INDEX(CAN_MortgageCalculator!$A$1:$J$1501,LOOKUP(2,1/(CAN_MortgageCalculator!J:J="include"),ROW(CAN_MortgageCalculator!J:J)),9),B35+1,"")</f>
        <v/>
      </c>
      <c r="C36" s="34" t="str">
        <f t="array" aca="1" ref="C36" ca="1">IF(B36="","",SUMPRODUCT(--(CAN_MortgageCalculator!$I$11:$I$1501=$B36),--(CAN_MortgageCalculator!$J$11:$J$1501="include"),CAN_MortgageCalculator!$C$11:$C$1501))</f>
        <v/>
      </c>
      <c r="D36" s="34" t="str">
        <f t="array" aca="1" ref="D36" ca="1">IF(B36="","",SUMPRODUCT(--(CAN_MortgageCalculator!$I$11:$I$1501=$B36),--(CAN_MortgageCalculator!$J$11:$J$1501="include"),CAN_MortgageCalculator!$E$11:$E$1501))</f>
        <v/>
      </c>
      <c r="E36" s="34" t="str">
        <f t="array" aca="1" ref="E36" ca="1">IF(B36="","",SUMPRODUCT(--(CAN_MortgageCalculator!$I$11:$I$1501=$B36),--(CAN_MortgageCalculator!$J$11:$J$1501="include"),CAN_MortgageCalculator!$F$11:$F$1501))</f>
        <v/>
      </c>
      <c r="F36" s="34" t="str">
        <f t="array" aca="1" ref="F36" ca="1">IF(B36="","",SUMPRODUCT(--(CAN_MortgageCalculator!$I$11:$I$1501=$B36),--(CAN_MortgageCalculator!$J$11:$J$1501="include"),CAN_MortgageCalculator!$D$11:$D$1501))</f>
        <v/>
      </c>
    </row>
    <row r="37" spans="2:6" x14ac:dyDescent="0.2">
      <c r="B37" t="str">
        <f ca="1">IF(B36&lt;INDEX(CAN_MortgageCalculator!$A$1:$J$1501,LOOKUP(2,1/(CAN_MortgageCalculator!J:J="include"),ROW(CAN_MortgageCalculator!J:J)),9),B36+1,"")</f>
        <v/>
      </c>
      <c r="C37" s="34" t="str">
        <f t="array" aca="1" ref="C37" ca="1">IF(B37="","",SUMPRODUCT(--(CAN_MortgageCalculator!$I$11:$I$1501=$B37),--(CAN_MortgageCalculator!$J$11:$J$1501="include"),CAN_MortgageCalculator!$C$11:$C$1501))</f>
        <v/>
      </c>
      <c r="D37" s="34" t="str">
        <f t="array" aca="1" ref="D37" ca="1">IF(B37="","",SUMPRODUCT(--(CAN_MortgageCalculator!$I$11:$I$1501=$B37),--(CAN_MortgageCalculator!$J$11:$J$1501="include"),CAN_MortgageCalculator!$E$11:$E$1501))</f>
        <v/>
      </c>
      <c r="E37" s="34" t="str">
        <f t="array" aca="1" ref="E37" ca="1">IF(B37="","",SUMPRODUCT(--(CAN_MortgageCalculator!$I$11:$I$1501=$B37),--(CAN_MortgageCalculator!$J$11:$J$1501="include"),CAN_MortgageCalculator!$F$11:$F$1501))</f>
        <v/>
      </c>
      <c r="F37" s="34" t="str">
        <f t="array" aca="1" ref="F37" ca="1">IF(B37="","",SUMPRODUCT(--(CAN_MortgageCalculator!$I$11:$I$1501=$B37),--(CAN_MortgageCalculator!$J$11:$J$1501="include"),CAN_MortgageCalculator!$D$11:$D$1501))</f>
        <v/>
      </c>
    </row>
    <row r="38" spans="2:6" x14ac:dyDescent="0.2">
      <c r="B38" t="str">
        <f ca="1">IF(B37&lt;INDEX(CAN_MortgageCalculator!$A$1:$J$1501,LOOKUP(2,1/(CAN_MortgageCalculator!J:J="include"),ROW(CAN_MortgageCalculator!J:J)),9),B37+1,"")</f>
        <v/>
      </c>
      <c r="C38" s="34" t="str">
        <f t="array" aca="1" ref="C38" ca="1">IF(B38="","",SUMPRODUCT(--(CAN_MortgageCalculator!$I$11:$I$1501=$B38),--(CAN_MortgageCalculator!$J$11:$J$1501="include"),CAN_MortgageCalculator!$C$11:$C$1501))</f>
        <v/>
      </c>
      <c r="D38" s="34" t="str">
        <f t="array" aca="1" ref="D38" ca="1">IF(B38="","",SUMPRODUCT(--(CAN_MortgageCalculator!$I$11:$I$1501=$B38),--(CAN_MortgageCalculator!$J$11:$J$1501="include"),CAN_MortgageCalculator!$E$11:$E$1501))</f>
        <v/>
      </c>
      <c r="E38" s="34" t="str">
        <f t="array" aca="1" ref="E38" ca="1">IF(B38="","",SUMPRODUCT(--(CAN_MortgageCalculator!$I$11:$I$1501=$B38),--(CAN_MortgageCalculator!$J$11:$J$1501="include"),CAN_MortgageCalculator!$F$11:$F$1501))</f>
        <v/>
      </c>
      <c r="F38" s="34" t="str">
        <f t="array" aca="1" ref="F38" ca="1">IF(B38="","",SUMPRODUCT(--(CAN_MortgageCalculator!$I$11:$I$1501=$B38),--(CAN_MortgageCalculator!$J$11:$J$1501="include"),CAN_MortgageCalculator!$D$11:$D$1501))</f>
        <v/>
      </c>
    </row>
    <row r="39" spans="2:6" x14ac:dyDescent="0.2">
      <c r="B39" t="str">
        <f ca="1">IF(B38&lt;INDEX(CAN_MortgageCalculator!$A$1:$J$1501,LOOKUP(2,1/(CAN_MortgageCalculator!J:J="include"),ROW(CAN_MortgageCalculator!J:J)),9),B38+1,"")</f>
        <v/>
      </c>
      <c r="C39" s="34" t="str">
        <f t="array" aca="1" ref="C39" ca="1">IF(B39="","",SUMPRODUCT(--(CAN_MortgageCalculator!$I$11:$I$1501=$B39),--(CAN_MortgageCalculator!$J$11:$J$1501="include"),CAN_MortgageCalculator!$C$11:$C$1501))</f>
        <v/>
      </c>
      <c r="D39" s="34" t="str">
        <f t="array" aca="1" ref="D39" ca="1">IF(B39="","",SUMPRODUCT(--(CAN_MortgageCalculator!$I$11:$I$1501=$B39),--(CAN_MortgageCalculator!$J$11:$J$1501="include"),CAN_MortgageCalculator!$E$11:$E$1501))</f>
        <v/>
      </c>
      <c r="E39" s="34" t="str">
        <f t="array" aca="1" ref="E39" ca="1">IF(B39="","",SUMPRODUCT(--(CAN_MortgageCalculator!$I$11:$I$1501=$B39),--(CAN_MortgageCalculator!$J$11:$J$1501="include"),CAN_MortgageCalculator!$F$11:$F$1501))</f>
        <v/>
      </c>
      <c r="F39" s="34" t="str">
        <f t="array" aca="1" ref="F39" ca="1">IF(B39="","",SUMPRODUCT(--(CAN_MortgageCalculator!$I$11:$I$1501=$B39),--(CAN_MortgageCalculator!$J$11:$J$1501="include"),CAN_MortgageCalculator!$D$11:$D$1501))</f>
        <v/>
      </c>
    </row>
    <row r="40" spans="2:6" x14ac:dyDescent="0.2">
      <c r="B40" t="str">
        <f ca="1">IF(B39&lt;INDEX(CAN_MortgageCalculator!$A$1:$J$1501,LOOKUP(2,1/(CAN_MortgageCalculator!J:J="include"),ROW(CAN_MortgageCalculator!J:J)),9),B39+1,"")</f>
        <v/>
      </c>
      <c r="C40" s="34" t="str">
        <f t="array" aca="1" ref="C40" ca="1">IF(B40="","",SUMPRODUCT(--(CAN_MortgageCalculator!$I$11:$I$1501=$B40),--(CAN_MortgageCalculator!$J$11:$J$1501="include"),CAN_MortgageCalculator!$C$11:$C$1501))</f>
        <v/>
      </c>
      <c r="D40" s="34" t="str">
        <f t="array" aca="1" ref="D40" ca="1">IF(B40="","",SUMPRODUCT(--(CAN_MortgageCalculator!$I$11:$I$1501=$B40),--(CAN_MortgageCalculator!$J$11:$J$1501="include"),CAN_MortgageCalculator!$E$11:$E$1501))</f>
        <v/>
      </c>
      <c r="E40" s="34" t="str">
        <f t="array" aca="1" ref="E40" ca="1">IF(B40="","",SUMPRODUCT(--(CAN_MortgageCalculator!$I$11:$I$1501=$B40),--(CAN_MortgageCalculator!$J$11:$J$1501="include"),CAN_MortgageCalculator!$F$11:$F$1501))</f>
        <v/>
      </c>
      <c r="F40" s="34" t="str">
        <f t="array" aca="1" ref="F40" ca="1">IF(B40="","",SUMPRODUCT(--(CAN_MortgageCalculator!$I$11:$I$1501=$B40),--(CAN_MortgageCalculator!$J$11:$J$1501="include"),CAN_MortgageCalculator!$D$11:$D$1501))</f>
        <v/>
      </c>
    </row>
    <row r="41" spans="2:6" x14ac:dyDescent="0.2">
      <c r="C41" s="34"/>
      <c r="D41" s="34"/>
      <c r="E41" s="34"/>
      <c r="F41" s="34"/>
    </row>
    <row r="42" spans="2:6" x14ac:dyDescent="0.2">
      <c r="C42" s="34"/>
      <c r="D42" s="34"/>
      <c r="E42" s="34"/>
      <c r="F42" s="34"/>
    </row>
    <row r="43" spans="2:6" x14ac:dyDescent="0.2">
      <c r="C43" s="34"/>
      <c r="D43" s="34"/>
      <c r="E43" s="34"/>
      <c r="F43" s="34"/>
    </row>
    <row r="44" spans="2:6" x14ac:dyDescent="0.2">
      <c r="C44" s="34"/>
      <c r="D44" s="34"/>
      <c r="E44" s="34"/>
      <c r="F44" s="34"/>
    </row>
    <row r="45" spans="2:6" x14ac:dyDescent="0.2">
      <c r="C45" s="34"/>
      <c r="D45" s="34"/>
      <c r="E45" s="34"/>
      <c r="F45" s="34"/>
    </row>
    <row r="46" spans="2:6" x14ac:dyDescent="0.2">
      <c r="C46" s="34"/>
      <c r="D46" s="34"/>
      <c r="E46" s="34"/>
      <c r="F46" s="34"/>
    </row>
    <row r="47" spans="2:6" x14ac:dyDescent="0.2">
      <c r="C47" s="34"/>
      <c r="D47" s="34"/>
      <c r="E47" s="34"/>
      <c r="F47" s="34"/>
    </row>
    <row r="48" spans="2:6" x14ac:dyDescent="0.2">
      <c r="C48" s="34"/>
      <c r="D48" s="34"/>
      <c r="E48" s="34"/>
      <c r="F48" s="34"/>
    </row>
    <row r="49" spans="3:6" x14ac:dyDescent="0.2">
      <c r="C49" s="34"/>
      <c r="D49" s="34"/>
      <c r="E49" s="34"/>
      <c r="F49" s="34"/>
    </row>
    <row r="50" spans="3:6" x14ac:dyDescent="0.2">
      <c r="C50" s="34"/>
      <c r="D50" s="34"/>
      <c r="E50" s="34"/>
      <c r="F50" s="34"/>
    </row>
    <row r="51" spans="3:6" x14ac:dyDescent="0.2">
      <c r="C51" s="34"/>
      <c r="D51" s="34"/>
      <c r="E51" s="34"/>
      <c r="F51" s="34"/>
    </row>
    <row r="52" spans="3:6" x14ac:dyDescent="0.2">
      <c r="C52" s="34"/>
      <c r="D52" s="34"/>
      <c r="E52" s="34"/>
      <c r="F52" s="34"/>
    </row>
    <row r="53" spans="3:6" x14ac:dyDescent="0.2">
      <c r="C53" s="34"/>
      <c r="D53" s="34"/>
      <c r="E53" s="34"/>
      <c r="F53" s="34"/>
    </row>
    <row r="54" spans="3:6" x14ac:dyDescent="0.2">
      <c r="C54" s="34"/>
      <c r="D54" s="34"/>
      <c r="E54" s="34"/>
      <c r="F54" s="34"/>
    </row>
    <row r="55" spans="3:6" x14ac:dyDescent="0.2">
      <c r="C55" s="34"/>
      <c r="D55" s="34"/>
      <c r="E55" s="34"/>
      <c r="F55" s="34"/>
    </row>
    <row r="56" spans="3:6" x14ac:dyDescent="0.2">
      <c r="C56" s="34"/>
      <c r="D56" s="34"/>
      <c r="E56" s="34"/>
      <c r="F56" s="34"/>
    </row>
    <row r="57" spans="3:6" x14ac:dyDescent="0.2">
      <c r="C57" s="34"/>
      <c r="D57" s="34"/>
      <c r="E57" s="34"/>
      <c r="F57" s="34"/>
    </row>
    <row r="58" spans="3:6" x14ac:dyDescent="0.2">
      <c r="C58" s="34"/>
      <c r="D58" s="34"/>
      <c r="E58" s="34"/>
      <c r="F58" s="34"/>
    </row>
    <row r="59" spans="3:6" x14ac:dyDescent="0.2">
      <c r="C59" s="34"/>
      <c r="D59" s="34"/>
      <c r="E59" s="34"/>
      <c r="F59" s="34"/>
    </row>
    <row r="60" spans="3:6" x14ac:dyDescent="0.2">
      <c r="C60" s="34"/>
      <c r="D60" s="34"/>
      <c r="E60" s="34"/>
      <c r="F60" s="34"/>
    </row>
    <row r="61" spans="3:6" x14ac:dyDescent="0.2">
      <c r="C61" s="34"/>
      <c r="D61" s="34"/>
      <c r="E61" s="34"/>
      <c r="F61" s="34"/>
    </row>
    <row r="62" spans="3:6" x14ac:dyDescent="0.2">
      <c r="C62" s="34"/>
      <c r="D62" s="34"/>
      <c r="E62" s="34"/>
      <c r="F62" s="34"/>
    </row>
    <row r="63" spans="3:6" x14ac:dyDescent="0.2">
      <c r="C63" s="34"/>
      <c r="D63" s="34"/>
      <c r="E63" s="34"/>
      <c r="F63" s="34"/>
    </row>
    <row r="64" spans="3:6" x14ac:dyDescent="0.2">
      <c r="C64" s="34"/>
      <c r="D64" s="34"/>
      <c r="E64" s="34"/>
      <c r="F64" s="34"/>
    </row>
    <row r="65" spans="3:6" x14ac:dyDescent="0.2">
      <c r="C65" s="34"/>
      <c r="D65" s="34"/>
      <c r="E65" s="34"/>
      <c r="F65" s="34"/>
    </row>
    <row r="66" spans="3:6" x14ac:dyDescent="0.2">
      <c r="C66" s="34"/>
      <c r="D66" s="34"/>
      <c r="E66" s="34"/>
      <c r="F66" s="34"/>
    </row>
    <row r="67" spans="3:6" x14ac:dyDescent="0.2">
      <c r="C67" s="34"/>
      <c r="D67" s="34"/>
      <c r="E67" s="34"/>
      <c r="F67" s="34"/>
    </row>
    <row r="68" spans="3:6" x14ac:dyDescent="0.2">
      <c r="C68" s="34"/>
      <c r="D68" s="34"/>
      <c r="E68" s="34"/>
      <c r="F68" s="34"/>
    </row>
    <row r="69" spans="3:6" x14ac:dyDescent="0.2">
      <c r="C69" s="34"/>
      <c r="D69" s="34"/>
      <c r="E69" s="34"/>
      <c r="F69" s="34"/>
    </row>
    <row r="70" spans="3:6" x14ac:dyDescent="0.2">
      <c r="C70" s="34"/>
      <c r="D70" s="34"/>
      <c r="E70" s="34"/>
      <c r="F70" s="34"/>
    </row>
    <row r="71" spans="3:6" x14ac:dyDescent="0.2">
      <c r="C71" s="34"/>
      <c r="D71" s="34"/>
      <c r="E71" s="34"/>
      <c r="F71" s="34"/>
    </row>
    <row r="72" spans="3:6" x14ac:dyDescent="0.2">
      <c r="C72" s="34"/>
      <c r="D72" s="34"/>
      <c r="E72" s="34"/>
      <c r="F72" s="34"/>
    </row>
    <row r="73" spans="3:6" x14ac:dyDescent="0.2">
      <c r="C73" s="34"/>
      <c r="D73" s="34"/>
      <c r="E73" s="34"/>
      <c r="F73" s="34"/>
    </row>
    <row r="74" spans="3:6" x14ac:dyDescent="0.2">
      <c r="C74" s="34"/>
      <c r="D74" s="34"/>
      <c r="E74" s="34"/>
      <c r="F74" s="34"/>
    </row>
    <row r="75" spans="3:6" x14ac:dyDescent="0.2">
      <c r="C75" s="34"/>
      <c r="D75" s="34"/>
      <c r="E75" s="34"/>
      <c r="F75" s="34"/>
    </row>
    <row r="76" spans="3:6" x14ac:dyDescent="0.2">
      <c r="C76" s="34"/>
      <c r="D76" s="34"/>
      <c r="E76" s="34"/>
      <c r="F76" s="34"/>
    </row>
    <row r="77" spans="3:6" x14ac:dyDescent="0.2">
      <c r="C77" s="34"/>
      <c r="D77" s="34"/>
      <c r="E77" s="34"/>
      <c r="F77" s="34"/>
    </row>
    <row r="78" spans="3:6" x14ac:dyDescent="0.2">
      <c r="C78" s="34"/>
      <c r="D78" s="34"/>
      <c r="E78" s="34"/>
      <c r="F78" s="34"/>
    </row>
    <row r="79" spans="3:6" x14ac:dyDescent="0.2">
      <c r="C79" s="34"/>
      <c r="D79" s="34"/>
      <c r="E79" s="34"/>
      <c r="F79" s="34"/>
    </row>
    <row r="80" spans="3:6" x14ac:dyDescent="0.2">
      <c r="C80" s="34"/>
      <c r="D80" s="34"/>
      <c r="E80" s="34"/>
      <c r="F80" s="34"/>
    </row>
    <row r="81" spans="3:6" x14ac:dyDescent="0.2">
      <c r="C81" s="34"/>
      <c r="D81" s="34"/>
      <c r="E81" s="34"/>
      <c r="F81" s="34"/>
    </row>
    <row r="82" spans="3:6" x14ac:dyDescent="0.2">
      <c r="C82" s="34"/>
      <c r="D82" s="34"/>
      <c r="E82" s="34"/>
      <c r="F82" s="34"/>
    </row>
    <row r="83" spans="3:6" x14ac:dyDescent="0.2">
      <c r="C83" s="34"/>
      <c r="D83" s="34"/>
      <c r="E83" s="34"/>
      <c r="F83" s="34"/>
    </row>
    <row r="84" spans="3:6" x14ac:dyDescent="0.2">
      <c r="C84" s="34"/>
      <c r="D84" s="34"/>
      <c r="E84" s="34"/>
      <c r="F84" s="34"/>
    </row>
    <row r="85" spans="3:6" x14ac:dyDescent="0.2">
      <c r="C85" s="34"/>
      <c r="D85" s="34"/>
      <c r="E85" s="34"/>
      <c r="F85" s="34"/>
    </row>
    <row r="86" spans="3:6" x14ac:dyDescent="0.2">
      <c r="C86" s="34"/>
      <c r="D86" s="34"/>
      <c r="E86" s="34"/>
      <c r="F86" s="34"/>
    </row>
    <row r="87" spans="3:6" x14ac:dyDescent="0.2">
      <c r="C87" s="34"/>
      <c r="D87" s="34"/>
      <c r="E87" s="34"/>
      <c r="F87" s="34"/>
    </row>
    <row r="88" spans="3:6" x14ac:dyDescent="0.2">
      <c r="C88" s="34"/>
      <c r="D88" s="34"/>
      <c r="E88" s="34"/>
      <c r="F88" s="34"/>
    </row>
    <row r="89" spans="3:6" x14ac:dyDescent="0.2">
      <c r="C89" s="34"/>
      <c r="D89" s="34"/>
      <c r="E89" s="34"/>
      <c r="F89" s="34"/>
    </row>
    <row r="90" spans="3:6" x14ac:dyDescent="0.2">
      <c r="C90" s="34"/>
      <c r="D90" s="34"/>
      <c r="E90" s="34"/>
      <c r="F90" s="34"/>
    </row>
    <row r="91" spans="3:6" x14ac:dyDescent="0.2">
      <c r="C91" s="34"/>
      <c r="D91" s="34"/>
      <c r="E91" s="34"/>
      <c r="F91" s="34"/>
    </row>
    <row r="92" spans="3:6" x14ac:dyDescent="0.2">
      <c r="C92" s="34"/>
      <c r="D92" s="34"/>
      <c r="E92" s="34"/>
      <c r="F92" s="34"/>
    </row>
    <row r="93" spans="3:6" x14ac:dyDescent="0.2">
      <c r="C93" s="34"/>
      <c r="D93" s="34"/>
      <c r="E93" s="34"/>
      <c r="F93" s="34"/>
    </row>
    <row r="94" spans="3:6" x14ac:dyDescent="0.2">
      <c r="C94" s="34"/>
      <c r="D94" s="34"/>
      <c r="E94" s="34"/>
      <c r="F94" s="34"/>
    </row>
    <row r="95" spans="3:6" x14ac:dyDescent="0.2">
      <c r="C95" s="34"/>
      <c r="D95" s="34"/>
      <c r="E95" s="34"/>
      <c r="F95" s="34"/>
    </row>
    <row r="96" spans="3:6" x14ac:dyDescent="0.2">
      <c r="C96" s="34"/>
      <c r="D96" s="34"/>
      <c r="E96" s="34"/>
      <c r="F96" s="34"/>
    </row>
    <row r="97" spans="3:6" x14ac:dyDescent="0.2">
      <c r="C97" s="34"/>
      <c r="D97" s="34"/>
      <c r="E97" s="34"/>
      <c r="F97" s="34"/>
    </row>
    <row r="98" spans="3:6" x14ac:dyDescent="0.2">
      <c r="C98" s="34"/>
      <c r="D98" s="34"/>
      <c r="E98" s="34"/>
      <c r="F98" s="34"/>
    </row>
    <row r="99" spans="3:6" x14ac:dyDescent="0.2">
      <c r="C99" s="34"/>
      <c r="D99" s="34"/>
      <c r="E99" s="34"/>
      <c r="F99" s="34"/>
    </row>
    <row r="100" spans="3:6" x14ac:dyDescent="0.2">
      <c r="C100" s="34"/>
      <c r="D100" s="34"/>
      <c r="E100" s="34"/>
      <c r="F100" s="34"/>
    </row>
  </sheetData>
  <sheetProtection algorithmName="SHA-512" hashValue="YJkJs50k20gB3P2Q6DbW11NDfCgcd9IktMK6VM1d8WZTyL7a+30/BO3/dir/GNv9pK9WrBsvFW7Ncma6ld/q8w==" saltValue="LdNfhHDW7+fpBJEhIsLmtw==" spinCount="100000" sheet="1" objects="1" scenarios="1"/>
  <mergeCells count="1">
    <mergeCell ref="B1:F2"/>
  </mergeCells>
  <hyperlinks>
    <hyperlink ref="A1" r:id="rId1" xr:uid="{A0BB32F9-CF20-4BEB-948D-3600955E6C8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35F5-4EAC-4CFF-9E3E-BD827BA1EE76}">
  <dimension ref="A1:G12"/>
  <sheetViews>
    <sheetView workbookViewId="0">
      <selection activeCell="A5" sqref="A5"/>
    </sheetView>
  </sheetViews>
  <sheetFormatPr defaultRowHeight="12.75" x14ac:dyDescent="0.2"/>
  <cols>
    <col min="1" max="1" width="17.28515625" bestFit="1" customWidth="1"/>
    <col min="2" max="2" width="15.42578125" bestFit="1" customWidth="1"/>
    <col min="3" max="3" width="16.85546875" bestFit="1" customWidth="1"/>
    <col min="4" max="4" width="14.28515625" style="21" bestFit="1" customWidth="1"/>
    <col min="5" max="5" width="15.28515625" bestFit="1" customWidth="1"/>
    <col min="6" max="6" width="16.5703125" bestFit="1" customWidth="1"/>
    <col min="7" max="7" width="15.7109375" bestFit="1" customWidth="1"/>
    <col min="10" max="11" width="4.85546875" bestFit="1" customWidth="1"/>
  </cols>
  <sheetData>
    <row r="1" spans="1:7" x14ac:dyDescent="0.2">
      <c r="A1" s="37" t="s">
        <v>21</v>
      </c>
      <c r="B1" s="37" t="s">
        <v>22</v>
      </c>
      <c r="C1" s="37" t="s">
        <v>25</v>
      </c>
      <c r="D1" s="38" t="s">
        <v>33</v>
      </c>
      <c r="E1" s="39"/>
      <c r="F1" s="37" t="s">
        <v>27</v>
      </c>
      <c r="G1" s="37" t="s">
        <v>28</v>
      </c>
    </row>
    <row r="2" spans="1:7" x14ac:dyDescent="0.2">
      <c r="A2" s="39" t="s">
        <v>15</v>
      </c>
      <c r="B2" s="39">
        <v>1</v>
      </c>
      <c r="C2" s="40">
        <v>12</v>
      </c>
      <c r="D2" s="41">
        <f>EDATE(firstpdate,12)</f>
        <v>44197</v>
      </c>
      <c r="E2" s="39"/>
      <c r="F2" s="39" t="s">
        <v>16</v>
      </c>
      <c r="G2" s="39">
        <v>2</v>
      </c>
    </row>
    <row r="3" spans="1:7" x14ac:dyDescent="0.2">
      <c r="A3" s="39" t="s">
        <v>16</v>
      </c>
      <c r="B3" s="39">
        <v>2</v>
      </c>
      <c r="C3" s="39">
        <v>6</v>
      </c>
      <c r="D3" s="41">
        <f>EDATE(firstpdate,6)</f>
        <v>44013</v>
      </c>
      <c r="E3" s="39"/>
      <c r="F3" s="39" t="s">
        <v>13</v>
      </c>
      <c r="G3" s="39">
        <v>12</v>
      </c>
    </row>
    <row r="4" spans="1:7" x14ac:dyDescent="0.2">
      <c r="A4" s="39" t="s">
        <v>17</v>
      </c>
      <c r="B4" s="39">
        <v>4</v>
      </c>
      <c r="C4" s="39">
        <v>3</v>
      </c>
      <c r="D4" s="41">
        <f>EDATE(firstpdate,3)</f>
        <v>43922</v>
      </c>
      <c r="E4" s="39"/>
      <c r="F4" s="39" t="s">
        <v>17</v>
      </c>
      <c r="G4" s="39">
        <v>4</v>
      </c>
    </row>
    <row r="5" spans="1:7" x14ac:dyDescent="0.2">
      <c r="A5" s="39" t="s">
        <v>18</v>
      </c>
      <c r="B5" s="39">
        <v>6</v>
      </c>
      <c r="C5" s="39">
        <v>2</v>
      </c>
      <c r="D5" s="41">
        <f>EDATE(firstpdate,2)</f>
        <v>43891</v>
      </c>
      <c r="E5" s="39"/>
      <c r="F5" s="39" t="s">
        <v>15</v>
      </c>
      <c r="G5" s="39">
        <v>1</v>
      </c>
    </row>
    <row r="6" spans="1:7" x14ac:dyDescent="0.2">
      <c r="A6" s="39" t="s">
        <v>13</v>
      </c>
      <c r="B6" s="39">
        <v>12</v>
      </c>
      <c r="C6" s="39">
        <v>1</v>
      </c>
      <c r="D6" s="41">
        <f>EDATE(firstpdate,1)</f>
        <v>43862</v>
      </c>
      <c r="E6" s="39"/>
      <c r="F6" s="39"/>
      <c r="G6" s="39"/>
    </row>
    <row r="7" spans="1:7" x14ac:dyDescent="0.2">
      <c r="A7" s="39" t="s">
        <v>19</v>
      </c>
      <c r="B7" s="39">
        <v>24</v>
      </c>
      <c r="C7" s="39">
        <v>0.5</v>
      </c>
      <c r="D7" s="41">
        <f>DATE(YEAR(firstpdate),MONTH(firstpdate)+1,15)</f>
        <v>43876</v>
      </c>
      <c r="E7" s="42"/>
      <c r="F7" s="39"/>
      <c r="G7" s="39"/>
    </row>
    <row r="8" spans="1:7" x14ac:dyDescent="0.2">
      <c r="A8" s="39" t="s">
        <v>14</v>
      </c>
      <c r="B8" s="39">
        <v>26</v>
      </c>
      <c r="C8" s="39">
        <v>0.5</v>
      </c>
      <c r="D8" s="41">
        <f>firstpdate+14</f>
        <v>43845</v>
      </c>
      <c r="E8" s="42"/>
      <c r="F8" s="39"/>
      <c r="G8" s="39"/>
    </row>
    <row r="9" spans="1:7" x14ac:dyDescent="0.2">
      <c r="A9" s="39" t="s">
        <v>20</v>
      </c>
      <c r="B9" s="39">
        <v>52</v>
      </c>
      <c r="C9" s="39">
        <v>0.25</v>
      </c>
      <c r="D9" s="41">
        <f>firstpdate+7</f>
        <v>43838</v>
      </c>
      <c r="E9" s="42"/>
      <c r="F9" s="40"/>
      <c r="G9" s="39"/>
    </row>
    <row r="10" spans="1:7" x14ac:dyDescent="0.2">
      <c r="A10" s="39"/>
      <c r="B10" s="39"/>
      <c r="C10" s="39"/>
      <c r="D10" s="42"/>
      <c r="E10" s="39"/>
      <c r="F10" s="39"/>
      <c r="G10" s="39"/>
    </row>
    <row r="12" spans="1:7" x14ac:dyDescent="0.2">
      <c r="C12" s="21"/>
    </row>
  </sheetData>
  <sheetProtection algorithmName="SHA-512" hashValue="BipzMaBgyX/d1FLMOgtRGNiMrT0oA33gHvo2e/rDlewyLAJWch3Gli1qJqR7KMLnVw/rNTfqTQlf7cZkxR6iEg==" saltValue="e7+83zSr6MtwmVMiPmrLVA==" spinCount="100000" sheet="1" objects="1" scenarios="1"/>
  <dataValidations count="1">
    <dataValidation type="list" allowBlank="1" showInputMessage="1" showErrorMessage="1" sqref="F1" xr:uid="{178FC747-91EE-4C8A-BAA7-207A93B5BD99}">
      <formula1>compound_periods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CAN_MortgageCalculator</vt:lpstr>
      <vt:lpstr>Summary</vt:lpstr>
      <vt:lpstr>Validations</vt:lpstr>
      <vt:lpstr>AmortPeriod_inyrs</vt:lpstr>
      <vt:lpstr>compound_periods</vt:lpstr>
      <vt:lpstr>firstpdate</vt:lpstr>
      <vt:lpstr>loan_amount</vt:lpstr>
      <vt:lpstr>payment</vt:lpstr>
      <vt:lpstr>CAN_MortgageCalculator!Print_Titles</vt:lpstr>
      <vt:lpstr>rate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Canadian Mortgage Calculator</dc:title>
  <dc:creator>Eva</dc:creator>
  <cp:lastModifiedBy>Ewa J</cp:lastModifiedBy>
  <cp:lastPrinted>2023-01-25T19:36:44Z</cp:lastPrinted>
  <dcterms:created xsi:type="dcterms:W3CDTF">2005-04-07T23:28:21Z</dcterms:created>
  <dcterms:modified xsi:type="dcterms:W3CDTF">2023-01-25T20:53:18Z</dcterms:modified>
</cp:coreProperties>
</file>